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87B7" lockStructure="1"/>
  <bookViews>
    <workbookView xWindow="0" yWindow="0" windowWidth="19200" windowHeight="10995" activeTab="1"/>
  </bookViews>
  <sheets>
    <sheet name="DATOS" sheetId="2" r:id="rId1"/>
    <sheet name="QUINCENA" sheetId="4" r:id="rId2"/>
  </sheets>
  <definedNames>
    <definedName name="_xlnm._FilterDatabase" localSheetId="1" hidden="1">QUINCENA!$A$6:$K$41</definedName>
    <definedName name="_xlnm.Print_Area" localSheetId="1">QUINCENA!$A$1:$K$42</definedName>
    <definedName name="PLACA">DATOS!$B$4:$B$14</definedName>
    <definedName name="VEHICULOS">DATOS!$B$2:$D$14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4" l="1"/>
  <c r="J33" i="4"/>
  <c r="J34" i="4"/>
  <c r="J35" i="4"/>
  <c r="J36" i="4"/>
  <c r="J37" i="4"/>
  <c r="J24" i="4"/>
  <c r="J25" i="4"/>
  <c r="J26" i="4"/>
  <c r="J27" i="4"/>
  <c r="J29" i="4"/>
  <c r="J30" i="4"/>
  <c r="J31" i="4"/>
  <c r="J32" i="4"/>
  <c r="J16" i="4"/>
  <c r="J17" i="4"/>
  <c r="J18" i="4"/>
  <c r="J19" i="4"/>
  <c r="J20" i="4"/>
  <c r="J21" i="4"/>
  <c r="J22" i="4"/>
  <c r="J23" i="4"/>
  <c r="J15" i="4"/>
  <c r="K18" i="4"/>
  <c r="K19" i="4"/>
  <c r="K20" i="4"/>
  <c r="K21" i="4"/>
  <c r="K22" i="4"/>
  <c r="K17" i="4"/>
  <c r="B19" i="4"/>
  <c r="B20" i="4"/>
  <c r="B21" i="4"/>
  <c r="B22" i="4"/>
  <c r="B18" i="4"/>
  <c r="B17" i="4"/>
  <c r="J8" i="4"/>
  <c r="I42" i="4"/>
  <c r="G42" i="4"/>
  <c r="D42" i="4"/>
  <c r="K41" i="4"/>
  <c r="J41" i="4"/>
  <c r="B41" i="4"/>
  <c r="K40" i="4"/>
  <c r="J40" i="4"/>
  <c r="B40" i="4"/>
  <c r="K39" i="4"/>
  <c r="J39" i="4"/>
  <c r="B39" i="4"/>
  <c r="K38" i="4"/>
  <c r="J38" i="4"/>
  <c r="B38" i="4"/>
  <c r="K37" i="4"/>
  <c r="B37" i="4"/>
  <c r="K36" i="4"/>
  <c r="B36" i="4"/>
  <c r="K35" i="4"/>
  <c r="B35" i="4"/>
  <c r="K34" i="4"/>
  <c r="B34" i="4"/>
  <c r="K33" i="4"/>
  <c r="B33" i="4"/>
  <c r="K32" i="4"/>
  <c r="B32" i="4"/>
  <c r="K31" i="4"/>
  <c r="B31" i="4"/>
  <c r="K30" i="4"/>
  <c r="B30" i="4"/>
  <c r="K29" i="4"/>
  <c r="B29" i="4"/>
  <c r="K28" i="4"/>
  <c r="B28" i="4"/>
  <c r="K27" i="4"/>
  <c r="B27" i="4"/>
  <c r="K26" i="4"/>
  <c r="B26" i="4"/>
  <c r="K25" i="4"/>
  <c r="B25" i="4"/>
  <c r="K24" i="4"/>
  <c r="B24" i="4"/>
  <c r="K23" i="4"/>
  <c r="B23" i="4"/>
  <c r="K16" i="4"/>
  <c r="B16" i="4"/>
  <c r="K15" i="4"/>
  <c r="B15" i="4"/>
  <c r="K14" i="4"/>
  <c r="J14" i="4"/>
  <c r="B14" i="4"/>
  <c r="K13" i="4"/>
  <c r="J13" i="4"/>
  <c r="B13" i="4"/>
  <c r="K12" i="4"/>
  <c r="J12" i="4"/>
  <c r="B12" i="4"/>
  <c r="K11" i="4"/>
  <c r="J11" i="4"/>
  <c r="B11" i="4"/>
  <c r="K10" i="4"/>
  <c r="J10" i="4"/>
  <c r="B10" i="4"/>
  <c r="K9" i="4"/>
  <c r="J9" i="4"/>
  <c r="B9" i="4"/>
  <c r="K8" i="4"/>
  <c r="B8" i="4"/>
  <c r="K7" i="4"/>
  <c r="J7" i="4"/>
  <c r="B7" i="4"/>
  <c r="G4" i="4"/>
  <c r="G5" i="4"/>
  <c r="K42" i="4"/>
  <c r="J42" i="4"/>
  <c r="I1" i="2"/>
  <c r="I29" i="2"/>
  <c r="I30" i="2"/>
</calcChain>
</file>

<file path=xl/comments1.xml><?xml version="1.0" encoding="utf-8"?>
<comments xmlns="http://schemas.openxmlformats.org/spreadsheetml/2006/main">
  <authors>
    <author>Ever Elias Cardenas Ramirez</author>
  </authors>
  <commentList>
    <comment ref="C4" authorId="0">
      <text>
        <r>
          <rPr>
            <sz val="9"/>
            <color indexed="81"/>
            <rFont val="Tahoma"/>
            <family val="2"/>
          </rPr>
          <t xml:space="preserve">
</t>
        </r>
      </text>
    </comment>
    <comment ref="C6" authorId="0">
      <text/>
    </comment>
    <comment ref="C12" authorId="0">
      <text/>
    </comment>
  </commentList>
</comments>
</file>

<file path=xl/sharedStrings.xml><?xml version="1.0" encoding="utf-8"?>
<sst xmlns="http://schemas.openxmlformats.org/spreadsheetml/2006/main" count="75" uniqueCount="61">
  <si>
    <t>PLACA</t>
  </si>
  <si>
    <t>VEHICULO</t>
  </si>
  <si>
    <t>DEPENDENCIA</t>
  </si>
  <si>
    <t>OBG 255</t>
  </si>
  <si>
    <t>TOYOTA PRADO</t>
  </si>
  <si>
    <t>DESPACHO SUPERINTENDENTE</t>
  </si>
  <si>
    <t>OJX 187</t>
  </si>
  <si>
    <t>FORD ECOSPORT</t>
  </si>
  <si>
    <t>SECRETARIA GENERAL</t>
  </si>
  <si>
    <t>OJX 188</t>
  </si>
  <si>
    <t>OJX 189</t>
  </si>
  <si>
    <t>DEL. PROCESOS/ADMINISTRATIVOS</t>
  </si>
  <si>
    <t>OJX 190</t>
  </si>
  <si>
    <t>OJX 191</t>
  </si>
  <si>
    <t>OJX 192</t>
  </si>
  <si>
    <t>OJX 193</t>
  </si>
  <si>
    <t>OJX 289</t>
  </si>
  <si>
    <t>TOYOTA 4 RUNNER</t>
  </si>
  <si>
    <t>OBG 934</t>
  </si>
  <si>
    <t>CHEVROLET OPTRA</t>
  </si>
  <si>
    <t>RECURSOS FISICOS</t>
  </si>
  <si>
    <t>OBH 072</t>
  </si>
  <si>
    <t>FECHA DE CONSUMO</t>
  </si>
  <si>
    <t>VALOR GALON CORRIENTE</t>
  </si>
  <si>
    <t>TIQUETE No.</t>
  </si>
  <si>
    <t>CANTIDAD X GALON</t>
  </si>
  <si>
    <t>VALOR GALON EXTRA</t>
  </si>
  <si>
    <t>INICIO</t>
  </si>
  <si>
    <t>FINAL</t>
  </si>
  <si>
    <t>CANTIDAD</t>
  </si>
  <si>
    <t>FECHA TANQUEADO</t>
  </si>
  <si>
    <t>NUEVO KILOMETRAJE</t>
  </si>
  <si>
    <t>ANTERIOR KILOMETRAJE</t>
  </si>
  <si>
    <t>VALOR TIQUETE</t>
  </si>
  <si>
    <t>KILOMETRAJE RECORRIDO</t>
  </si>
  <si>
    <t xml:space="preserve">DEL. JURISDICCIONAL </t>
  </si>
  <si>
    <t>DEL. PROTECCIÓN AL USUA</t>
  </si>
  <si>
    <t>DEL. SUPER  INSTITUCIONAL</t>
  </si>
  <si>
    <t>DEL. MEDIDAS ESPECIALES</t>
  </si>
  <si>
    <t>DEL. SUPER RIESGOS</t>
  </si>
  <si>
    <t>TIPO DE GASOLINA</t>
  </si>
  <si>
    <t xml:space="preserve">CONTRATO </t>
  </si>
  <si>
    <t>Total</t>
  </si>
  <si>
    <t>VALOR FACTURA</t>
  </si>
  <si>
    <t>TOTAL FACTURADO</t>
  </si>
  <si>
    <t>DISPONIBLE</t>
  </si>
  <si>
    <t>CONTRATO</t>
  </si>
  <si>
    <t>VALOR EJECUTADO</t>
  </si>
  <si>
    <t>CONTROL DE COMBUSTIBLE</t>
  </si>
  <si>
    <t>F. INICIO</t>
  </si>
  <si>
    <t>F. FINAL</t>
  </si>
  <si>
    <t>ADMINISTRATIVO</t>
  </si>
  <si>
    <t>OPERATIVO</t>
  </si>
  <si>
    <t>TIPO DE GASTO</t>
  </si>
  <si>
    <t>PROCESO</t>
  </si>
  <si>
    <t>FORMATO</t>
  </si>
  <si>
    <t>PRESTACIÓN DE LOS SERVICIOS GENERALES</t>
  </si>
  <si>
    <t>CÓDIGO</t>
  </si>
  <si>
    <t>VERSIÓN</t>
  </si>
  <si>
    <t>SGFT15</t>
  </si>
  <si>
    <t>29/02/2023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</si>
</sst>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1" xfId="0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horizontal="center"/>
    </xf>
    <xf numFmtId="14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165" fontId="1" fillId="0" borderId="1" xfId="1" applyNumberFormat="1" applyFont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Font="1" applyBorder="1" applyAlignment="1">
      <alignment horizontal="left"/>
    </xf>
    <xf numFmtId="0" fontId="0" fillId="0" borderId="8" xfId="0" applyBorder="1" applyAlignment="1">
      <alignment horizontal="center"/>
    </xf>
    <xf numFmtId="14" fontId="0" fillId="0" borderId="8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0" fontId="0" fillId="0" borderId="8" xfId="1" applyNumberFormat="1" applyFont="1" applyBorder="1" applyAlignment="1">
      <alignment horizontal="center" vertical="center"/>
    </xf>
    <xf numFmtId="3" fontId="0" fillId="0" borderId="9" xfId="0" applyNumberFormat="1" applyBorder="1" applyAlignment="1">
      <alignment horizontal="center"/>
    </xf>
    <xf numFmtId="14" fontId="4" fillId="0" borderId="1" xfId="0" applyNumberFormat="1" applyFont="1" applyBorder="1"/>
    <xf numFmtId="165" fontId="4" fillId="0" borderId="1" xfId="1" applyNumberFormat="1" applyFont="1" applyBorder="1"/>
    <xf numFmtId="165" fontId="2" fillId="0" borderId="1" xfId="0" applyNumberFormat="1" applyFont="1" applyBorder="1"/>
    <xf numFmtId="165" fontId="2" fillId="4" borderId="1" xfId="0" applyNumberFormat="1" applyFont="1" applyFill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65" fontId="2" fillId="0" borderId="1" xfId="1" applyNumberFormat="1" applyFont="1" applyBorder="1"/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/>
    <xf numFmtId="0" fontId="0" fillId="6" borderId="0" xfId="0" applyFill="1"/>
    <xf numFmtId="0" fontId="4" fillId="0" borderId="0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8" xfId="0" applyNumberFormat="1" applyFont="1" applyBorder="1" applyAlignment="1">
      <alignment horizontal="center" vertical="center"/>
    </xf>
    <xf numFmtId="165" fontId="7" fillId="0" borderId="8" xfId="0" applyNumberFormat="1" applyFont="1" applyBorder="1"/>
    <xf numFmtId="166" fontId="6" fillId="2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165" fontId="9" fillId="5" borderId="5" xfId="1" applyNumberFormat="1" applyFont="1" applyFill="1" applyBorder="1" applyAlignment="1">
      <alignment horizontal="center" vertical="center"/>
    </xf>
    <xf numFmtId="165" fontId="9" fillId="5" borderId="1" xfId="1" applyNumberFormat="1" applyFont="1" applyFill="1" applyBorder="1" applyAlignment="1">
      <alignment horizontal="center" vertical="center"/>
    </xf>
    <xf numFmtId="0" fontId="9" fillId="7" borderId="3" xfId="0" applyFont="1" applyFill="1" applyBorder="1" applyAlignment="1">
      <alignment vertical="center"/>
    </xf>
    <xf numFmtId="165" fontId="8" fillId="7" borderId="2" xfId="1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165" fontId="8" fillId="7" borderId="4" xfId="1" applyNumberFormat="1" applyFont="1" applyFill="1" applyBorder="1" applyAlignment="1">
      <alignment horizontal="center" vertical="center"/>
    </xf>
    <xf numFmtId="0" fontId="9" fillId="8" borderId="5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14" fontId="9" fillId="8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5" fontId="8" fillId="0" borderId="15" xfId="1" applyNumberFormat="1" applyFont="1" applyBorder="1" applyAlignment="1">
      <alignment horizontal="center" vertical="center"/>
    </xf>
    <xf numFmtId="165" fontId="8" fillId="0" borderId="16" xfId="1" applyNumberFormat="1" applyFont="1" applyBorder="1" applyAlignment="1">
      <alignment horizontal="center" vertical="center"/>
    </xf>
    <xf numFmtId="165" fontId="8" fillId="0" borderId="17" xfId="1" applyNumberFormat="1" applyFont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4" borderId="3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Moneda" xfId="1" builtinId="4"/>
    <cellStyle name="Normal" xfId="0" builtinId="0"/>
  </cellStyles>
  <dxfs count="26"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&quot;$&quot;\ * #,##0_);_(&quot;$&quot;\ * \(#,##0\);_(&quot;$&quot;\ * &quot;-&quot;??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&quot;$&quot;\ * #,##0_);_(&quot;$&quot;\ * \(#,##0\);_(&quot;$&quot;\ * &quot;-&quot;??_);_(@_)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9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a13" displayName="Tabla13" ref="A6:K42" totalsRowCount="1" headerRowDxfId="25" headerRowBorderDxfId="24" tableBorderDxfId="23" totalsRowBorderDxfId="22">
  <autoFilter ref="A6:K41"/>
  <tableColumns count="11">
    <tableColumn id="1" name="PLACA" totalsRowLabel="Total" dataDxfId="21" totalsRowDxfId="20"/>
    <tableColumn id="3" name="DEPENDENCIA" dataDxfId="19" totalsRowDxfId="18">
      <calculatedColumnFormula>IFERROR(VLOOKUP(A7,VEHICULOS,3,FALSE)," ")</calculatedColumnFormula>
    </tableColumn>
    <tableColumn id="12" name="TIPO DE GASTO" dataDxfId="17" totalsRowDxfId="16"/>
    <tableColumn id="4" name="TIQUETE No." totalsRowFunction="countNums" dataDxfId="15" totalsRowDxfId="14"/>
    <tableColumn id="5" name="TIPO DE GASOLINA" dataDxfId="13" totalsRowDxfId="12"/>
    <tableColumn id="6" name="FECHA TANQUEADO" dataDxfId="11" totalsRowDxfId="10"/>
    <tableColumn id="7" name="NUEVO KILOMETRAJE" totalsRowFunction="max" dataDxfId="9" totalsRowDxfId="8"/>
    <tableColumn id="8" name="ANTERIOR KILOMETRAJE" dataDxfId="7" totalsRowDxfId="6"/>
    <tableColumn id="9" name="CANTIDAD X GALON" totalsRowFunction="sum" dataDxfId="5" totalsRowDxfId="4" dataCellStyle="Moneda"/>
    <tableColumn id="10" name="VALOR TIQUETE" totalsRowFunction="sum" dataDxfId="3" totalsRowDxfId="2" dataCellStyle="Moneda"/>
    <tableColumn id="11" name="KILOMETRAJE RECORRIDO" totalsRowFunction="sum" dataDxfId="1" totalsRowDxfId="0">
      <calculatedColumnFormula>IF(G7&gt;1,G7-H7," ")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0"/>
  <sheetViews>
    <sheetView zoomScaleNormal="100" workbookViewId="0">
      <selection activeCell="I1" sqref="I1"/>
    </sheetView>
  </sheetViews>
  <sheetFormatPr baseColWidth="10" defaultRowHeight="15" x14ac:dyDescent="0.25"/>
  <cols>
    <col min="3" max="3" width="19.42578125" bestFit="1" customWidth="1"/>
    <col min="4" max="4" width="34.5703125" bestFit="1" customWidth="1"/>
    <col min="7" max="8" width="11.85546875" bestFit="1" customWidth="1"/>
    <col min="9" max="9" width="18.140625" customWidth="1"/>
  </cols>
  <sheetData>
    <row r="1" spans="1:9" ht="14.45" x14ac:dyDescent="0.3">
      <c r="G1" s="94" t="s">
        <v>46</v>
      </c>
      <c r="H1" s="94"/>
      <c r="I1" s="43" t="e">
        <f>+#REF!</f>
        <v>#REF!</v>
      </c>
    </row>
    <row r="2" spans="1:9" x14ac:dyDescent="0.25">
      <c r="A2" s="89" t="s">
        <v>29</v>
      </c>
      <c r="B2" s="89" t="s">
        <v>0</v>
      </c>
      <c r="C2" s="89" t="s">
        <v>1</v>
      </c>
      <c r="D2" s="89" t="s">
        <v>2</v>
      </c>
    </row>
    <row r="3" spans="1:9" ht="15.75" x14ac:dyDescent="0.25">
      <c r="A3" s="89"/>
      <c r="B3" s="89"/>
      <c r="C3" s="89"/>
      <c r="D3" s="89"/>
      <c r="G3" s="41" t="s">
        <v>49</v>
      </c>
      <c r="H3" s="42" t="s">
        <v>50</v>
      </c>
      <c r="I3" s="41" t="s">
        <v>43</v>
      </c>
    </row>
    <row r="4" spans="1:9" ht="15.6" x14ac:dyDescent="0.3">
      <c r="A4" s="1">
        <v>1</v>
      </c>
      <c r="B4" s="44" t="s">
        <v>3</v>
      </c>
      <c r="C4" s="44" t="s">
        <v>4</v>
      </c>
      <c r="D4" s="45" t="s">
        <v>5</v>
      </c>
      <c r="G4" s="37">
        <v>45581</v>
      </c>
      <c r="H4" s="37">
        <v>45596</v>
      </c>
      <c r="I4" s="38">
        <v>2690373</v>
      </c>
    </row>
    <row r="5" spans="1:9" ht="15.6" x14ac:dyDescent="0.3">
      <c r="A5" s="1">
        <v>2</v>
      </c>
      <c r="B5" s="2" t="s">
        <v>6</v>
      </c>
      <c r="C5" s="3" t="s">
        <v>7</v>
      </c>
      <c r="D5" s="4" t="s">
        <v>35</v>
      </c>
      <c r="G5" s="37">
        <v>45597</v>
      </c>
      <c r="H5" s="37">
        <v>45611</v>
      </c>
      <c r="I5" s="38">
        <v>1863343</v>
      </c>
    </row>
    <row r="6" spans="1:9" ht="15.75" x14ac:dyDescent="0.25">
      <c r="A6" s="1">
        <v>3</v>
      </c>
      <c r="B6" s="2" t="s">
        <v>9</v>
      </c>
      <c r="C6" s="3" t="s">
        <v>7</v>
      </c>
      <c r="D6" s="4" t="s">
        <v>36</v>
      </c>
      <c r="G6" s="37">
        <v>45612</v>
      </c>
      <c r="H6" s="37">
        <v>45626</v>
      </c>
      <c r="I6" s="38">
        <v>2872952</v>
      </c>
    </row>
    <row r="7" spans="1:9" ht="15.6" x14ac:dyDescent="0.3">
      <c r="A7" s="1">
        <v>4</v>
      </c>
      <c r="B7" s="2" t="s">
        <v>10</v>
      </c>
      <c r="C7" s="3" t="s">
        <v>7</v>
      </c>
      <c r="D7" s="4" t="s">
        <v>11</v>
      </c>
      <c r="G7" s="37">
        <v>45627</v>
      </c>
      <c r="H7" s="37">
        <v>45639</v>
      </c>
      <c r="I7" s="38">
        <v>1694335</v>
      </c>
    </row>
    <row r="8" spans="1:9" ht="15.6" x14ac:dyDescent="0.3">
      <c r="A8" s="1">
        <v>5</v>
      </c>
      <c r="B8" s="2" t="s">
        <v>12</v>
      </c>
      <c r="C8" s="3" t="s">
        <v>7</v>
      </c>
      <c r="D8" s="4" t="s">
        <v>37</v>
      </c>
      <c r="G8" s="37">
        <v>45640</v>
      </c>
      <c r="H8" s="37">
        <v>45657</v>
      </c>
      <c r="I8" s="38">
        <v>2757265</v>
      </c>
    </row>
    <row r="9" spans="1:9" ht="15.6" x14ac:dyDescent="0.3">
      <c r="A9" s="1">
        <v>6</v>
      </c>
      <c r="B9" s="44" t="s">
        <v>13</v>
      </c>
      <c r="C9" s="44" t="s">
        <v>7</v>
      </c>
      <c r="D9" s="45" t="s">
        <v>8</v>
      </c>
      <c r="G9" s="37">
        <v>44927</v>
      </c>
      <c r="H9" s="37">
        <v>44941</v>
      </c>
      <c r="I9" s="38">
        <v>1176444</v>
      </c>
    </row>
    <row r="10" spans="1:9" ht="15.6" x14ac:dyDescent="0.3">
      <c r="A10" s="1">
        <v>7</v>
      </c>
      <c r="B10" s="2" t="s">
        <v>14</v>
      </c>
      <c r="C10" s="3" t="s">
        <v>7</v>
      </c>
      <c r="D10" s="4" t="s">
        <v>38</v>
      </c>
      <c r="G10" s="37">
        <v>44942</v>
      </c>
      <c r="H10" s="37">
        <v>44957</v>
      </c>
      <c r="I10" s="38">
        <v>2314659</v>
      </c>
    </row>
    <row r="11" spans="1:9" ht="15.6" x14ac:dyDescent="0.3">
      <c r="A11" s="1">
        <v>8</v>
      </c>
      <c r="B11" s="2" t="s">
        <v>15</v>
      </c>
      <c r="C11" s="3" t="s">
        <v>7</v>
      </c>
      <c r="D11" s="4" t="s">
        <v>39</v>
      </c>
      <c r="G11" s="37">
        <v>44958</v>
      </c>
      <c r="H11" s="37">
        <v>44972</v>
      </c>
      <c r="I11" s="38">
        <v>2266810</v>
      </c>
    </row>
    <row r="12" spans="1:9" ht="15.6" x14ac:dyDescent="0.3">
      <c r="A12" s="1">
        <v>9</v>
      </c>
      <c r="B12" s="44" t="s">
        <v>16</v>
      </c>
      <c r="C12" s="44" t="s">
        <v>17</v>
      </c>
      <c r="D12" s="45" t="s">
        <v>5</v>
      </c>
      <c r="G12" s="37">
        <v>44973</v>
      </c>
      <c r="H12" s="37" t="s">
        <v>60</v>
      </c>
      <c r="I12" s="38">
        <v>2055111</v>
      </c>
    </row>
    <row r="13" spans="1:9" ht="15.6" x14ac:dyDescent="0.3">
      <c r="A13" s="1">
        <v>10</v>
      </c>
      <c r="B13" s="2" t="s">
        <v>18</v>
      </c>
      <c r="C13" s="3" t="s">
        <v>19</v>
      </c>
      <c r="D13" s="4" t="s">
        <v>20</v>
      </c>
      <c r="G13" s="37">
        <v>44986</v>
      </c>
      <c r="H13" s="37">
        <v>45000</v>
      </c>
      <c r="I13" s="38"/>
    </row>
    <row r="14" spans="1:9" ht="15.6" x14ac:dyDescent="0.3">
      <c r="A14" s="1">
        <v>11</v>
      </c>
      <c r="B14" s="44" t="s">
        <v>21</v>
      </c>
      <c r="C14" s="44" t="s">
        <v>19</v>
      </c>
      <c r="D14" s="45" t="s">
        <v>20</v>
      </c>
      <c r="G14" s="37"/>
      <c r="H14" s="37"/>
      <c r="I14" s="38"/>
    </row>
    <row r="15" spans="1:9" ht="15.6" x14ac:dyDescent="0.3">
      <c r="G15" s="37"/>
      <c r="H15" s="37"/>
      <c r="I15" s="38"/>
    </row>
    <row r="16" spans="1:9" ht="15.6" x14ac:dyDescent="0.3">
      <c r="G16" s="37"/>
      <c r="H16" s="37"/>
      <c r="I16" s="38"/>
    </row>
    <row r="17" spans="2:9" ht="15.6" x14ac:dyDescent="0.3">
      <c r="B17" s="46"/>
      <c r="C17" s="47" t="s">
        <v>51</v>
      </c>
      <c r="G17" s="37"/>
      <c r="H17" s="37"/>
      <c r="I17" s="38"/>
    </row>
    <row r="18" spans="2:9" ht="15.6" x14ac:dyDescent="0.3">
      <c r="G18" s="37"/>
      <c r="H18" s="37"/>
      <c r="I18" s="38"/>
    </row>
    <row r="19" spans="2:9" ht="15.6" x14ac:dyDescent="0.3">
      <c r="C19" s="6" t="s">
        <v>52</v>
      </c>
      <c r="G19" s="37"/>
      <c r="H19" s="37"/>
      <c r="I19" s="38"/>
    </row>
    <row r="20" spans="2:9" ht="15.6" x14ac:dyDescent="0.3">
      <c r="G20" s="37"/>
      <c r="H20" s="37"/>
      <c r="I20" s="38"/>
    </row>
    <row r="21" spans="2:9" ht="15.6" x14ac:dyDescent="0.3">
      <c r="G21" s="37"/>
      <c r="H21" s="37"/>
      <c r="I21" s="38"/>
    </row>
    <row r="22" spans="2:9" ht="15.6" x14ac:dyDescent="0.3">
      <c r="G22" s="37"/>
      <c r="H22" s="37"/>
      <c r="I22" s="38"/>
    </row>
    <row r="23" spans="2:9" ht="15.6" x14ac:dyDescent="0.3">
      <c r="G23" s="37"/>
      <c r="H23" s="37"/>
      <c r="I23" s="38"/>
    </row>
    <row r="24" spans="2:9" ht="15.6" x14ac:dyDescent="0.3">
      <c r="G24" s="37"/>
      <c r="H24" s="37"/>
      <c r="I24" s="38"/>
    </row>
    <row r="25" spans="2:9" ht="15.6" x14ac:dyDescent="0.3">
      <c r="G25" s="37"/>
      <c r="H25" s="37"/>
      <c r="I25" s="38"/>
    </row>
    <row r="26" spans="2:9" ht="15.6" x14ac:dyDescent="0.3">
      <c r="G26" s="37"/>
      <c r="H26" s="37"/>
      <c r="I26" s="38"/>
    </row>
    <row r="27" spans="2:9" ht="15.6" x14ac:dyDescent="0.3">
      <c r="G27" s="37"/>
      <c r="H27" s="37"/>
      <c r="I27" s="38"/>
    </row>
    <row r="28" spans="2:9" ht="15.6" x14ac:dyDescent="0.3">
      <c r="G28" s="37"/>
      <c r="H28" s="37"/>
      <c r="I28" s="38"/>
    </row>
    <row r="29" spans="2:9" ht="14.45" x14ac:dyDescent="0.3">
      <c r="G29" s="92" t="s">
        <v>44</v>
      </c>
      <c r="H29" s="93"/>
      <c r="I29" s="39">
        <f>SUM(I4:I28)</f>
        <v>19691292</v>
      </c>
    </row>
    <row r="30" spans="2:9" ht="14.45" x14ac:dyDescent="0.3">
      <c r="G30" s="90" t="s">
        <v>45</v>
      </c>
      <c r="H30" s="91"/>
      <c r="I30" s="40" t="e">
        <f>+#REF!-DATOS!I29</f>
        <v>#REF!</v>
      </c>
    </row>
  </sheetData>
  <mergeCells count="7">
    <mergeCell ref="A2:A3"/>
    <mergeCell ref="G30:H30"/>
    <mergeCell ref="G29:H29"/>
    <mergeCell ref="G1:H1"/>
    <mergeCell ref="B2:B3"/>
    <mergeCell ref="C2:C3"/>
    <mergeCell ref="D2:D3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tabSelected="1" zoomScaleNormal="100" zoomScaleSheetLayoutView="100" workbookViewId="0">
      <pane xSplit="1" ySplit="6" topLeftCell="B7" activePane="bottomRight" state="frozen"/>
      <selection pane="topRight" activeCell="C1" sqref="C1"/>
      <selection pane="bottomLeft" activeCell="A7" sqref="A7"/>
      <selection pane="bottomRight" activeCell="A7" sqref="A7"/>
    </sheetView>
  </sheetViews>
  <sheetFormatPr baseColWidth="10" defaultRowHeight="15" x14ac:dyDescent="0.25"/>
  <cols>
    <col min="1" max="1" width="13.5703125" style="6" customWidth="1"/>
    <col min="2" max="2" width="35.5703125" style="5" customWidth="1"/>
    <col min="3" max="3" width="13.140625" style="6" customWidth="1"/>
    <col min="4" max="4" width="12.42578125" style="6" customWidth="1"/>
    <col min="5" max="5" width="13" style="6" customWidth="1"/>
    <col min="6" max="6" width="17.7109375" style="6" customWidth="1"/>
    <col min="7" max="7" width="14.7109375" style="6" customWidth="1"/>
    <col min="8" max="8" width="15.5703125" style="6" customWidth="1"/>
    <col min="9" max="9" width="15.140625" style="7" customWidth="1"/>
    <col min="10" max="10" width="13.28515625" customWidth="1"/>
    <col min="11" max="11" width="18.42578125" style="6" customWidth="1"/>
    <col min="13" max="13" width="15.5703125" bestFit="1" customWidth="1"/>
  </cols>
  <sheetData>
    <row r="1" spans="1:11" s="8" customFormat="1" ht="21" customHeight="1" thickBot="1" x14ac:dyDescent="0.3">
      <c r="A1" s="82"/>
      <c r="B1" s="83"/>
      <c r="C1" s="72" t="s">
        <v>54</v>
      </c>
      <c r="D1" s="73"/>
      <c r="E1" s="74"/>
      <c r="F1" s="75" t="s">
        <v>56</v>
      </c>
      <c r="G1" s="76"/>
      <c r="H1" s="76"/>
      <c r="I1" s="77"/>
      <c r="J1" s="69" t="s">
        <v>57</v>
      </c>
      <c r="K1" s="64" t="s">
        <v>59</v>
      </c>
    </row>
    <row r="2" spans="1:11" ht="20.25" customHeight="1" thickBot="1" x14ac:dyDescent="0.3">
      <c r="A2" s="84"/>
      <c r="B2" s="85"/>
      <c r="C2" s="72" t="s">
        <v>55</v>
      </c>
      <c r="D2" s="73"/>
      <c r="E2" s="74"/>
      <c r="F2" s="75" t="s">
        <v>48</v>
      </c>
      <c r="G2" s="76"/>
      <c r="H2" s="76"/>
      <c r="I2" s="77"/>
      <c r="J2" s="69" t="s">
        <v>58</v>
      </c>
      <c r="K2" s="64">
        <v>1</v>
      </c>
    </row>
    <row r="3" spans="1:11" ht="21" customHeight="1" x14ac:dyDescent="0.3">
      <c r="A3" s="71" t="s">
        <v>41</v>
      </c>
      <c r="B3" s="71"/>
      <c r="C3" s="88"/>
      <c r="D3" s="88"/>
      <c r="E3" s="88"/>
      <c r="F3" s="71" t="s">
        <v>47</v>
      </c>
      <c r="G3" s="71"/>
      <c r="H3" s="71"/>
      <c r="I3" s="71"/>
      <c r="J3" s="71"/>
      <c r="K3" s="71"/>
    </row>
    <row r="4" spans="1:11" x14ac:dyDescent="0.25">
      <c r="A4" s="87" t="s">
        <v>26</v>
      </c>
      <c r="B4" s="87"/>
      <c r="C4" s="87"/>
      <c r="D4" s="56"/>
      <c r="E4" s="78" t="s">
        <v>53</v>
      </c>
      <c r="F4" s="65" t="s">
        <v>52</v>
      </c>
      <c r="G4" s="66">
        <f>SUMIF($C$7:$C$40,"O", $J$7:$J$40)</f>
        <v>0</v>
      </c>
      <c r="H4" s="80" t="s">
        <v>22</v>
      </c>
      <c r="I4" s="67" t="s">
        <v>27</v>
      </c>
      <c r="J4" s="70"/>
      <c r="K4" s="70"/>
    </row>
    <row r="5" spans="1:11" s="8" customFormat="1" x14ac:dyDescent="0.25">
      <c r="A5" s="86" t="s">
        <v>23</v>
      </c>
      <c r="B5" s="86"/>
      <c r="C5" s="86"/>
      <c r="D5" s="57"/>
      <c r="E5" s="79"/>
      <c r="F5" s="58" t="s">
        <v>51</v>
      </c>
      <c r="G5" s="59">
        <f>SUMIF($C$7:$C$40,"A",$J$7:$J$40)</f>
        <v>0</v>
      </c>
      <c r="H5" s="81"/>
      <c r="I5" s="68" t="s">
        <v>28</v>
      </c>
      <c r="J5" s="70"/>
      <c r="K5" s="70"/>
    </row>
    <row r="6" spans="1:11" ht="27.75" customHeight="1" x14ac:dyDescent="0.3">
      <c r="A6" s="60" t="s">
        <v>0</v>
      </c>
      <c r="B6" s="61" t="s">
        <v>2</v>
      </c>
      <c r="C6" s="62" t="s">
        <v>53</v>
      </c>
      <c r="D6" s="61" t="s">
        <v>24</v>
      </c>
      <c r="E6" s="62" t="s">
        <v>40</v>
      </c>
      <c r="F6" s="62" t="s">
        <v>30</v>
      </c>
      <c r="G6" s="62" t="s">
        <v>31</v>
      </c>
      <c r="H6" s="62" t="s">
        <v>32</v>
      </c>
      <c r="I6" s="62" t="s">
        <v>25</v>
      </c>
      <c r="J6" s="62" t="s">
        <v>33</v>
      </c>
      <c r="K6" s="63" t="s">
        <v>34</v>
      </c>
    </row>
    <row r="7" spans="1:11" ht="14.45" x14ac:dyDescent="0.3">
      <c r="A7" s="26"/>
      <c r="B7" s="15" t="str">
        <f t="shared" ref="B7:B41" si="0">IFERROR(VLOOKUP(A7,VEHICULOS,3,FALSE)," ")</f>
        <v xml:space="preserve"> </v>
      </c>
      <c r="C7" s="14"/>
      <c r="D7" s="14"/>
      <c r="E7" s="14"/>
      <c r="F7" s="16"/>
      <c r="G7" s="17"/>
      <c r="H7" s="17"/>
      <c r="I7" s="23"/>
      <c r="J7" s="18" t="str">
        <f>IF(I7&gt;1,I7*$D$5," ")</f>
        <v xml:space="preserve"> </v>
      </c>
      <c r="K7" s="28" t="str">
        <f>IF(G7&gt;1,G7-H7," ")</f>
        <v xml:space="preserve"> </v>
      </c>
    </row>
    <row r="8" spans="1:11" ht="14.45" x14ac:dyDescent="0.3">
      <c r="A8" s="26"/>
      <c r="B8" s="15" t="str">
        <f t="shared" si="0"/>
        <v xml:space="preserve"> </v>
      </c>
      <c r="C8" s="14"/>
      <c r="D8" s="20"/>
      <c r="E8" s="20"/>
      <c r="F8" s="10"/>
      <c r="G8" s="11"/>
      <c r="H8" s="17"/>
      <c r="I8" s="24"/>
      <c r="J8" s="18" t="str">
        <f t="shared" ref="J8:J41" si="1">IF(I8&gt;1,I8*$D$5," ")</f>
        <v xml:space="preserve"> </v>
      </c>
      <c r="K8" s="28" t="str">
        <f>IF(G8&gt;1,G8-H8," ")</f>
        <v xml:space="preserve"> </v>
      </c>
    </row>
    <row r="9" spans="1:11" ht="14.45" x14ac:dyDescent="0.3">
      <c r="A9" s="26"/>
      <c r="B9" s="15" t="str">
        <f t="shared" si="0"/>
        <v xml:space="preserve"> </v>
      </c>
      <c r="C9" s="14"/>
      <c r="D9" s="19"/>
      <c r="E9" s="19"/>
      <c r="F9" s="12"/>
      <c r="G9" s="13"/>
      <c r="H9" s="17"/>
      <c r="I9" s="23"/>
      <c r="J9" s="18" t="str">
        <f t="shared" si="1"/>
        <v xml:space="preserve"> </v>
      </c>
      <c r="K9" s="28" t="str">
        <f>IF(G9&gt;1,G9-H9," ")</f>
        <v xml:space="preserve"> </v>
      </c>
    </row>
    <row r="10" spans="1:11" ht="14.45" x14ac:dyDescent="0.3">
      <c r="A10" s="26"/>
      <c r="B10" s="15" t="str">
        <f t="shared" si="0"/>
        <v xml:space="preserve"> </v>
      </c>
      <c r="C10" s="14"/>
      <c r="D10" s="19"/>
      <c r="E10" s="19"/>
      <c r="F10" s="12"/>
      <c r="G10" s="13"/>
      <c r="H10" s="17"/>
      <c r="I10" s="23"/>
      <c r="J10" s="18" t="str">
        <f t="shared" si="1"/>
        <v xml:space="preserve"> </v>
      </c>
      <c r="K10" s="28" t="str">
        <f t="shared" ref="K10:K41" si="2">IF(G10&gt;1,G10-H10," ")</f>
        <v xml:space="preserve"> </v>
      </c>
    </row>
    <row r="11" spans="1:11" ht="14.45" x14ac:dyDescent="0.3">
      <c r="A11" s="26"/>
      <c r="B11" s="15" t="str">
        <f t="shared" si="0"/>
        <v xml:space="preserve"> </v>
      </c>
      <c r="C11" s="14"/>
      <c r="D11" s="19"/>
      <c r="E11" s="19"/>
      <c r="F11" s="12"/>
      <c r="G11" s="13"/>
      <c r="H11" s="17"/>
      <c r="I11" s="23"/>
      <c r="J11" s="18" t="str">
        <f t="shared" si="1"/>
        <v xml:space="preserve"> </v>
      </c>
      <c r="K11" s="28" t="str">
        <f t="shared" si="2"/>
        <v xml:space="preserve"> </v>
      </c>
    </row>
    <row r="12" spans="1:11" ht="14.45" x14ac:dyDescent="0.3">
      <c r="A12" s="26"/>
      <c r="B12" s="15" t="str">
        <f t="shared" si="0"/>
        <v xml:space="preserve"> </v>
      </c>
      <c r="C12" s="14"/>
      <c r="D12" s="14"/>
      <c r="E12" s="14"/>
      <c r="F12" s="16"/>
      <c r="G12" s="17"/>
      <c r="H12" s="17"/>
      <c r="I12" s="25"/>
      <c r="J12" s="18" t="str">
        <f t="shared" si="1"/>
        <v xml:space="preserve"> </v>
      </c>
      <c r="K12" s="28" t="str">
        <f t="shared" si="2"/>
        <v xml:space="preserve"> </v>
      </c>
    </row>
    <row r="13" spans="1:11" ht="14.45" x14ac:dyDescent="0.3">
      <c r="A13" s="26"/>
      <c r="B13" s="15" t="str">
        <f t="shared" si="0"/>
        <v xml:space="preserve"> </v>
      </c>
      <c r="C13" s="14"/>
      <c r="D13" s="14"/>
      <c r="E13" s="14"/>
      <c r="F13" s="16"/>
      <c r="G13" s="17"/>
      <c r="H13" s="17"/>
      <c r="I13" s="25"/>
      <c r="J13" s="18" t="str">
        <f t="shared" si="1"/>
        <v xml:space="preserve"> </v>
      </c>
      <c r="K13" s="28" t="str">
        <f t="shared" si="2"/>
        <v xml:space="preserve"> </v>
      </c>
    </row>
    <row r="14" spans="1:11" ht="14.45" x14ac:dyDescent="0.3">
      <c r="A14" s="26"/>
      <c r="B14" s="15" t="str">
        <f t="shared" si="0"/>
        <v xml:space="preserve"> </v>
      </c>
      <c r="C14" s="14"/>
      <c r="D14" s="14"/>
      <c r="E14" s="14"/>
      <c r="F14" s="16"/>
      <c r="G14" s="17"/>
      <c r="H14" s="17"/>
      <c r="I14" s="23"/>
      <c r="J14" s="18" t="str">
        <f t="shared" si="1"/>
        <v xml:space="preserve"> </v>
      </c>
      <c r="K14" s="28" t="str">
        <f t="shared" si="2"/>
        <v xml:space="preserve"> </v>
      </c>
    </row>
    <row r="15" spans="1:11" ht="14.45" x14ac:dyDescent="0.3">
      <c r="A15" s="27"/>
      <c r="B15" s="15" t="str">
        <f t="shared" si="0"/>
        <v xml:space="preserve"> </v>
      </c>
      <c r="C15" s="14"/>
      <c r="D15" s="50"/>
      <c r="E15" s="50"/>
      <c r="F15" s="21"/>
      <c r="G15" s="22"/>
      <c r="H15" s="11"/>
      <c r="I15" s="23"/>
      <c r="J15" s="18" t="str">
        <f>IF(I15&gt;1,I15*#REF!," ")</f>
        <v xml:space="preserve"> </v>
      </c>
      <c r="K15" s="29" t="str">
        <f t="shared" si="2"/>
        <v xml:space="preserve"> </v>
      </c>
    </row>
    <row r="16" spans="1:11" ht="14.45" x14ac:dyDescent="0.3">
      <c r="A16" s="27"/>
      <c r="B16" s="15" t="str">
        <f t="shared" si="0"/>
        <v xml:space="preserve"> </v>
      </c>
      <c r="C16" s="14"/>
      <c r="D16" s="50"/>
      <c r="E16" s="50"/>
      <c r="F16" s="21"/>
      <c r="G16" s="22"/>
      <c r="H16" s="17"/>
      <c r="I16" s="23"/>
      <c r="J16" s="18" t="str">
        <f>IF(I16&gt;1,I16*#REF!," ")</f>
        <v xml:space="preserve"> </v>
      </c>
      <c r="K16" s="29" t="str">
        <f t="shared" si="2"/>
        <v xml:space="preserve"> </v>
      </c>
    </row>
    <row r="17" spans="1:13" ht="14.45" x14ac:dyDescent="0.3">
      <c r="A17" s="27"/>
      <c r="B17" s="15" t="str">
        <f t="shared" si="0"/>
        <v xml:space="preserve"> </v>
      </c>
      <c r="C17" s="14"/>
      <c r="D17" s="50"/>
      <c r="E17" s="50"/>
      <c r="F17" s="21"/>
      <c r="G17" s="22"/>
      <c r="H17" s="13"/>
      <c r="I17" s="23"/>
      <c r="J17" s="18" t="str">
        <f>IF(I17&gt;1,I17*#REF!," ")</f>
        <v xml:space="preserve"> </v>
      </c>
      <c r="K17" s="29" t="str">
        <f t="shared" si="2"/>
        <v xml:space="preserve"> </v>
      </c>
    </row>
    <row r="18" spans="1:13" ht="14.45" x14ac:dyDescent="0.3">
      <c r="A18" s="27"/>
      <c r="B18" s="15" t="str">
        <f t="shared" si="0"/>
        <v xml:space="preserve"> </v>
      </c>
      <c r="C18" s="14"/>
      <c r="D18" s="50"/>
      <c r="E18" s="50"/>
      <c r="F18" s="21"/>
      <c r="G18" s="22"/>
      <c r="H18" s="13"/>
      <c r="I18" s="54"/>
      <c r="J18" s="18" t="str">
        <f>IF(I18&gt;1,I18*#REF!," ")</f>
        <v xml:space="preserve"> </v>
      </c>
      <c r="K18" s="29" t="str">
        <f t="shared" si="2"/>
        <v xml:space="preserve"> </v>
      </c>
    </row>
    <row r="19" spans="1:13" ht="14.45" x14ac:dyDescent="0.3">
      <c r="A19" s="27"/>
      <c r="B19" s="15" t="str">
        <f t="shared" si="0"/>
        <v xml:space="preserve"> </v>
      </c>
      <c r="C19" s="14"/>
      <c r="D19" s="50"/>
      <c r="E19" s="50"/>
      <c r="F19" s="21"/>
      <c r="G19" s="22"/>
      <c r="H19" s="17"/>
      <c r="I19" s="23"/>
      <c r="J19" s="18" t="str">
        <f>IF(I19&gt;1,I19*#REF!," ")</f>
        <v xml:space="preserve"> </v>
      </c>
      <c r="K19" s="29" t="str">
        <f t="shared" si="2"/>
        <v xml:space="preserve"> </v>
      </c>
    </row>
    <row r="20" spans="1:13" ht="14.45" x14ac:dyDescent="0.3">
      <c r="A20" s="27"/>
      <c r="B20" s="15" t="str">
        <f t="shared" si="0"/>
        <v xml:space="preserve"> </v>
      </c>
      <c r="C20" s="14"/>
      <c r="D20" s="50"/>
      <c r="E20" s="50"/>
      <c r="F20" s="21"/>
      <c r="G20" s="22"/>
      <c r="H20" s="13"/>
      <c r="I20" s="23"/>
      <c r="J20" s="18" t="str">
        <f>IF(I20&gt;1,I20*#REF!," ")</f>
        <v xml:space="preserve"> </v>
      </c>
      <c r="K20" s="29" t="str">
        <f t="shared" si="2"/>
        <v xml:space="preserve"> </v>
      </c>
    </row>
    <row r="21" spans="1:13" ht="14.45" x14ac:dyDescent="0.3">
      <c r="A21" s="27"/>
      <c r="B21" s="15" t="str">
        <f t="shared" si="0"/>
        <v xml:space="preserve"> </v>
      </c>
      <c r="C21" s="14"/>
      <c r="D21" s="50"/>
      <c r="E21" s="50"/>
      <c r="F21" s="21"/>
      <c r="G21" s="22"/>
      <c r="H21" s="22"/>
      <c r="I21" s="23"/>
      <c r="J21" s="18" t="str">
        <f>IF(I21&gt;1,I21*#REF!," ")</f>
        <v xml:space="preserve"> </v>
      </c>
      <c r="K21" s="29" t="str">
        <f t="shared" si="2"/>
        <v xml:space="preserve"> </v>
      </c>
    </row>
    <row r="22" spans="1:13" ht="14.45" x14ac:dyDescent="0.3">
      <c r="A22" s="27"/>
      <c r="B22" s="15" t="str">
        <f t="shared" si="0"/>
        <v xml:space="preserve"> </v>
      </c>
      <c r="C22" s="14"/>
      <c r="D22" s="50"/>
      <c r="E22" s="50"/>
      <c r="F22" s="21"/>
      <c r="G22" s="22"/>
      <c r="H22" s="17"/>
      <c r="I22" s="23"/>
      <c r="J22" s="18" t="str">
        <f>IF(I22&gt;1,I22*#REF!," ")</f>
        <v xml:space="preserve"> </v>
      </c>
      <c r="K22" s="29" t="str">
        <f t="shared" si="2"/>
        <v xml:space="preserve"> </v>
      </c>
    </row>
    <row r="23" spans="1:13" ht="14.45" x14ac:dyDescent="0.3">
      <c r="A23" s="27"/>
      <c r="B23" s="15" t="str">
        <f t="shared" si="0"/>
        <v xml:space="preserve"> </v>
      </c>
      <c r="C23" s="14"/>
      <c r="D23" s="50"/>
      <c r="E23" s="50"/>
      <c r="F23" s="21"/>
      <c r="G23" s="22"/>
      <c r="H23" s="17"/>
      <c r="I23" s="23"/>
      <c r="J23" s="18" t="str">
        <f>IF(I23&gt;1,I23*#REF!," ")</f>
        <v xml:space="preserve"> </v>
      </c>
      <c r="K23" s="29" t="str">
        <f t="shared" si="2"/>
        <v xml:space="preserve"> </v>
      </c>
    </row>
    <row r="24" spans="1:13" ht="14.45" x14ac:dyDescent="0.3">
      <c r="A24" s="27"/>
      <c r="B24" s="15" t="str">
        <f t="shared" si="0"/>
        <v xml:space="preserve"> </v>
      </c>
      <c r="C24" s="14"/>
      <c r="D24" s="50"/>
      <c r="E24" s="50"/>
      <c r="F24" s="21"/>
      <c r="G24" s="22"/>
      <c r="H24" s="22"/>
      <c r="I24" s="23"/>
      <c r="J24" s="18" t="str">
        <f>IF(I24&gt;1,I24*#REF!," ")</f>
        <v xml:space="preserve"> </v>
      </c>
      <c r="K24" s="29" t="str">
        <f t="shared" si="2"/>
        <v xml:space="preserve"> </v>
      </c>
    </row>
    <row r="25" spans="1:13" ht="14.45" x14ac:dyDescent="0.3">
      <c r="A25" s="27"/>
      <c r="B25" s="15" t="str">
        <f t="shared" si="0"/>
        <v xml:space="preserve"> </v>
      </c>
      <c r="C25" s="14"/>
      <c r="D25" s="50"/>
      <c r="E25" s="50"/>
      <c r="F25" s="21"/>
      <c r="G25" s="22"/>
      <c r="H25" s="22"/>
      <c r="I25" s="23"/>
      <c r="J25" s="18" t="str">
        <f>IF(I25&gt;1,I25*#REF!," ")</f>
        <v xml:space="preserve"> </v>
      </c>
      <c r="K25" s="29" t="str">
        <f t="shared" si="2"/>
        <v xml:space="preserve"> </v>
      </c>
    </row>
    <row r="26" spans="1:13" ht="14.45" x14ac:dyDescent="0.3">
      <c r="A26" s="27"/>
      <c r="B26" s="15" t="str">
        <f t="shared" si="0"/>
        <v xml:space="preserve"> </v>
      </c>
      <c r="C26" s="14"/>
      <c r="D26" s="50"/>
      <c r="E26" s="50"/>
      <c r="F26" s="21"/>
      <c r="G26" s="22"/>
      <c r="H26" s="22"/>
      <c r="I26" s="23"/>
      <c r="J26" s="18" t="str">
        <f>IF(I26&gt;1,I26*#REF!," ")</f>
        <v xml:space="preserve"> </v>
      </c>
      <c r="K26" s="29" t="str">
        <f t="shared" si="2"/>
        <v xml:space="preserve"> </v>
      </c>
    </row>
    <row r="27" spans="1:13" ht="14.45" x14ac:dyDescent="0.3">
      <c r="A27" s="27"/>
      <c r="B27" s="15" t="str">
        <f t="shared" si="0"/>
        <v xml:space="preserve"> </v>
      </c>
      <c r="C27" s="14"/>
      <c r="D27" s="50"/>
      <c r="E27" s="50"/>
      <c r="F27" s="21"/>
      <c r="G27" s="22"/>
      <c r="H27" s="22"/>
      <c r="I27" s="23"/>
      <c r="J27" s="18" t="str">
        <f>IF(I27&gt;1,I27*#REF!," ")</f>
        <v xml:space="preserve"> </v>
      </c>
      <c r="K27" s="29" t="str">
        <f t="shared" si="2"/>
        <v xml:space="preserve"> </v>
      </c>
    </row>
    <row r="28" spans="1:13" ht="14.45" x14ac:dyDescent="0.3">
      <c r="A28" s="27"/>
      <c r="B28" s="15" t="str">
        <f t="shared" si="0"/>
        <v xml:space="preserve"> </v>
      </c>
      <c r="C28" s="14"/>
      <c r="D28" s="50"/>
      <c r="E28" s="50"/>
      <c r="F28" s="21"/>
      <c r="G28" s="22"/>
      <c r="H28" s="22"/>
      <c r="I28" s="23"/>
      <c r="J28" s="18" t="str">
        <f>IF(I28&gt;1,I28*#REF!," ")</f>
        <v xml:space="preserve"> </v>
      </c>
      <c r="K28" s="29" t="str">
        <f t="shared" si="2"/>
        <v xml:space="preserve"> </v>
      </c>
    </row>
    <row r="29" spans="1:13" ht="14.45" x14ac:dyDescent="0.3">
      <c r="A29" s="27"/>
      <c r="B29" s="15" t="str">
        <f t="shared" si="0"/>
        <v xml:space="preserve"> </v>
      </c>
      <c r="C29" s="14"/>
      <c r="D29" s="50"/>
      <c r="E29" s="50"/>
      <c r="F29" s="21"/>
      <c r="G29" s="22"/>
      <c r="H29" s="22"/>
      <c r="I29" s="23"/>
      <c r="J29" s="18" t="str">
        <f>IF(I29&gt;1,I29*#REF!," ")</f>
        <v xml:space="preserve"> </v>
      </c>
      <c r="K29" s="29" t="str">
        <f t="shared" si="2"/>
        <v xml:space="preserve"> </v>
      </c>
      <c r="M29" s="55"/>
    </row>
    <row r="30" spans="1:13" ht="14.45" x14ac:dyDescent="0.3">
      <c r="A30" s="27"/>
      <c r="B30" s="15" t="str">
        <f t="shared" si="0"/>
        <v xml:space="preserve"> </v>
      </c>
      <c r="C30" s="14"/>
      <c r="D30" s="50"/>
      <c r="E30" s="50"/>
      <c r="F30" s="21"/>
      <c r="G30" s="22"/>
      <c r="H30" s="22"/>
      <c r="I30" s="23"/>
      <c r="J30" s="18" t="str">
        <f>IF(I30&gt;1,I30*#REF!," ")</f>
        <v xml:space="preserve"> </v>
      </c>
      <c r="K30" s="29" t="str">
        <f t="shared" si="2"/>
        <v xml:space="preserve"> </v>
      </c>
    </row>
    <row r="31" spans="1:13" ht="14.45" x14ac:dyDescent="0.3">
      <c r="A31" s="27"/>
      <c r="B31" s="15" t="str">
        <f t="shared" si="0"/>
        <v xml:space="preserve"> </v>
      </c>
      <c r="C31" s="14"/>
      <c r="D31" s="50"/>
      <c r="E31" s="50"/>
      <c r="F31" s="21"/>
      <c r="G31" s="22"/>
      <c r="H31" s="22"/>
      <c r="I31" s="23"/>
      <c r="J31" s="18" t="str">
        <f>IF(I31&gt;1,I31*#REF!," ")</f>
        <v xml:space="preserve"> </v>
      </c>
      <c r="K31" s="29" t="str">
        <f t="shared" si="2"/>
        <v xml:space="preserve"> </v>
      </c>
    </row>
    <row r="32" spans="1:13" ht="14.45" x14ac:dyDescent="0.3">
      <c r="A32" s="27"/>
      <c r="B32" s="15" t="str">
        <f t="shared" si="0"/>
        <v xml:space="preserve"> </v>
      </c>
      <c r="C32" s="14"/>
      <c r="D32" s="50"/>
      <c r="E32" s="50"/>
      <c r="F32" s="21"/>
      <c r="G32" s="22"/>
      <c r="H32" s="22"/>
      <c r="I32" s="23"/>
      <c r="J32" s="18" t="str">
        <f>IF(I32&gt;1,I32*#REF!," ")</f>
        <v xml:space="preserve"> </v>
      </c>
      <c r="K32" s="29" t="str">
        <f t="shared" si="2"/>
        <v xml:space="preserve"> </v>
      </c>
    </row>
    <row r="33" spans="1:11" ht="14.45" x14ac:dyDescent="0.3">
      <c r="A33" s="27"/>
      <c r="B33" s="15" t="str">
        <f t="shared" si="0"/>
        <v xml:space="preserve"> </v>
      </c>
      <c r="C33" s="14"/>
      <c r="D33" s="50"/>
      <c r="E33" s="50"/>
      <c r="F33" s="21"/>
      <c r="G33" s="22"/>
      <c r="H33" s="22"/>
      <c r="I33" s="23"/>
      <c r="J33" s="18" t="str">
        <f>IF(I33&gt;1,I33*#REF!," ")</f>
        <v xml:space="preserve"> </v>
      </c>
      <c r="K33" s="29" t="str">
        <f t="shared" si="2"/>
        <v xml:space="preserve"> </v>
      </c>
    </row>
    <row r="34" spans="1:11" ht="14.45" x14ac:dyDescent="0.3">
      <c r="A34" s="27"/>
      <c r="B34" s="15" t="str">
        <f t="shared" si="0"/>
        <v xml:space="preserve"> </v>
      </c>
      <c r="C34" s="14"/>
      <c r="D34" s="50"/>
      <c r="E34" s="50"/>
      <c r="F34" s="21"/>
      <c r="G34" s="22"/>
      <c r="H34" s="22"/>
      <c r="I34" s="23"/>
      <c r="J34" s="18" t="str">
        <f>IF(I34&gt;1,I34*#REF!," ")</f>
        <v xml:space="preserve"> </v>
      </c>
      <c r="K34" s="29" t="str">
        <f t="shared" si="2"/>
        <v xml:space="preserve"> </v>
      </c>
    </row>
    <row r="35" spans="1:11" ht="14.45" x14ac:dyDescent="0.3">
      <c r="A35" s="27"/>
      <c r="B35" s="15" t="str">
        <f t="shared" si="0"/>
        <v xml:space="preserve"> </v>
      </c>
      <c r="C35" s="14"/>
      <c r="D35" s="50"/>
      <c r="E35" s="50"/>
      <c r="F35" s="21"/>
      <c r="G35" s="22"/>
      <c r="H35" s="22"/>
      <c r="I35" s="23"/>
      <c r="J35" s="18" t="str">
        <f>IF(I35&gt;1,I35*#REF!," ")</f>
        <v xml:space="preserve"> </v>
      </c>
      <c r="K35" s="29" t="str">
        <f t="shared" si="2"/>
        <v xml:space="preserve"> </v>
      </c>
    </row>
    <row r="36" spans="1:11" ht="14.45" x14ac:dyDescent="0.3">
      <c r="A36" s="27"/>
      <c r="B36" s="15" t="str">
        <f t="shared" si="0"/>
        <v xml:space="preserve"> </v>
      </c>
      <c r="C36" s="14"/>
      <c r="D36" s="50"/>
      <c r="E36" s="50"/>
      <c r="F36" s="21"/>
      <c r="G36" s="22"/>
      <c r="H36" s="22"/>
      <c r="I36" s="23"/>
      <c r="J36" s="18" t="str">
        <f>IF(I36&gt;1,I36*#REF!," ")</f>
        <v xml:space="preserve"> </v>
      </c>
      <c r="K36" s="29" t="str">
        <f t="shared" si="2"/>
        <v xml:space="preserve"> </v>
      </c>
    </row>
    <row r="37" spans="1:11" ht="14.45" x14ac:dyDescent="0.3">
      <c r="A37" s="27"/>
      <c r="B37" s="15" t="str">
        <f t="shared" si="0"/>
        <v xml:space="preserve"> </v>
      </c>
      <c r="C37" s="14"/>
      <c r="D37" s="50"/>
      <c r="E37" s="50"/>
      <c r="F37" s="21"/>
      <c r="G37" s="22"/>
      <c r="H37" s="22"/>
      <c r="I37" s="23"/>
      <c r="J37" s="18" t="str">
        <f>IF(I37&gt;1,I37*#REF!," ")</f>
        <v xml:space="preserve"> </v>
      </c>
      <c r="K37" s="29" t="str">
        <f t="shared" si="2"/>
        <v xml:space="preserve"> </v>
      </c>
    </row>
    <row r="38" spans="1:11" ht="14.45" x14ac:dyDescent="0.3">
      <c r="A38" s="27"/>
      <c r="B38" s="15" t="str">
        <f t="shared" si="0"/>
        <v xml:space="preserve"> </v>
      </c>
      <c r="C38" s="14"/>
      <c r="D38" s="50"/>
      <c r="E38" s="50"/>
      <c r="F38" s="21"/>
      <c r="G38" s="22"/>
      <c r="H38" s="22"/>
      <c r="I38" s="23"/>
      <c r="J38" s="18" t="str">
        <f t="shared" si="1"/>
        <v xml:space="preserve"> </v>
      </c>
      <c r="K38" s="29" t="str">
        <f t="shared" si="2"/>
        <v xml:space="preserve"> </v>
      </c>
    </row>
    <row r="39" spans="1:11" ht="14.45" x14ac:dyDescent="0.3">
      <c r="A39" s="27"/>
      <c r="B39" s="15" t="str">
        <f t="shared" si="0"/>
        <v xml:space="preserve"> </v>
      </c>
      <c r="C39" s="14"/>
      <c r="D39" s="50"/>
      <c r="E39" s="50"/>
      <c r="F39" s="21"/>
      <c r="G39" s="22"/>
      <c r="H39" s="22"/>
      <c r="I39" s="23"/>
      <c r="J39" s="18" t="str">
        <f t="shared" si="1"/>
        <v xml:space="preserve"> </v>
      </c>
      <c r="K39" s="29" t="str">
        <f t="shared" si="2"/>
        <v xml:space="preserve"> </v>
      </c>
    </row>
    <row r="40" spans="1:11" ht="14.45" x14ac:dyDescent="0.3">
      <c r="A40" s="27"/>
      <c r="B40" s="15" t="str">
        <f t="shared" si="0"/>
        <v xml:space="preserve"> </v>
      </c>
      <c r="C40" s="14"/>
      <c r="D40" s="50"/>
      <c r="E40" s="50"/>
      <c r="F40" s="21"/>
      <c r="G40" s="22"/>
      <c r="H40" s="22"/>
      <c r="I40" s="23"/>
      <c r="J40" s="18" t="str">
        <f t="shared" si="1"/>
        <v xml:space="preserve"> </v>
      </c>
      <c r="K40" s="29" t="str">
        <f t="shared" si="2"/>
        <v xml:space="preserve"> </v>
      </c>
    </row>
    <row r="41" spans="1:11" ht="14.45" x14ac:dyDescent="0.3">
      <c r="A41" s="30"/>
      <c r="B41" s="31" t="str">
        <f t="shared" si="0"/>
        <v xml:space="preserve"> </v>
      </c>
      <c r="C41" s="48"/>
      <c r="D41" s="32"/>
      <c r="E41" s="32"/>
      <c r="F41" s="33"/>
      <c r="G41" s="34"/>
      <c r="H41" s="34"/>
      <c r="I41" s="35"/>
      <c r="J41" s="18" t="str">
        <f t="shared" si="1"/>
        <v xml:space="preserve"> </v>
      </c>
      <c r="K41" s="36" t="str">
        <f t="shared" si="2"/>
        <v xml:space="preserve"> </v>
      </c>
    </row>
    <row r="42" spans="1:11" x14ac:dyDescent="0.25">
      <c r="A42" s="30" t="s">
        <v>42</v>
      </c>
      <c r="B42" s="51"/>
      <c r="C42" s="49"/>
      <c r="D42" s="32">
        <f>SUBTOTAL(102,Tabla13[TIQUETE No.])</f>
        <v>0</v>
      </c>
      <c r="E42" s="32"/>
      <c r="F42" s="32"/>
      <c r="G42" s="34">
        <f>SUBTOTAL(104,Tabla13[NUEVO KILOMETRAJE])</f>
        <v>0</v>
      </c>
      <c r="H42" s="32"/>
      <c r="I42" s="52">
        <f>SUBTOTAL(109,Tabla13[CANTIDAD X GALON])</f>
        <v>0</v>
      </c>
      <c r="J42" s="53">
        <f>SUBTOTAL(109,Tabla13[VALOR TIQUETE])</f>
        <v>0</v>
      </c>
      <c r="K42" s="36">
        <f>SUBTOTAL(109,Tabla13[KILOMETRAJE RECORRIDO])</f>
        <v>0</v>
      </c>
    </row>
    <row r="43" spans="1:11" x14ac:dyDescent="0.25">
      <c r="G43" s="9"/>
      <c r="H43" s="9"/>
    </row>
    <row r="44" spans="1:11" x14ac:dyDescent="0.25">
      <c r="G44" s="9"/>
      <c r="H44" s="9"/>
    </row>
    <row r="45" spans="1:11" x14ac:dyDescent="0.25">
      <c r="G45" s="9"/>
      <c r="H45" s="9"/>
    </row>
    <row r="46" spans="1:11" x14ac:dyDescent="0.25">
      <c r="G46" s="9"/>
      <c r="H46" s="9"/>
    </row>
    <row r="47" spans="1:11" x14ac:dyDescent="0.25">
      <c r="G47" s="9"/>
      <c r="H47" s="9"/>
    </row>
    <row r="48" spans="1:11" x14ac:dyDescent="0.25">
      <c r="G48" s="9"/>
      <c r="H48" s="9"/>
    </row>
    <row r="49" spans="7:8" x14ac:dyDescent="0.25">
      <c r="G49" s="9"/>
      <c r="H49" s="9"/>
    </row>
    <row r="50" spans="7:8" x14ac:dyDescent="0.25">
      <c r="G50" s="9"/>
      <c r="H50" s="9"/>
    </row>
    <row r="51" spans="7:8" x14ac:dyDescent="0.25">
      <c r="G51" s="9"/>
      <c r="H51" s="9"/>
    </row>
    <row r="52" spans="7:8" x14ac:dyDescent="0.25">
      <c r="G52" s="9"/>
      <c r="H52" s="9"/>
    </row>
    <row r="53" spans="7:8" x14ac:dyDescent="0.25">
      <c r="G53" s="9"/>
      <c r="H53" s="9"/>
    </row>
    <row r="54" spans="7:8" x14ac:dyDescent="0.25">
      <c r="G54" s="9"/>
      <c r="H54" s="9"/>
    </row>
    <row r="55" spans="7:8" x14ac:dyDescent="0.25">
      <c r="G55" s="9"/>
      <c r="H55" s="9"/>
    </row>
    <row r="56" spans="7:8" x14ac:dyDescent="0.25">
      <c r="G56" s="9"/>
      <c r="H56" s="9"/>
    </row>
    <row r="57" spans="7:8" x14ac:dyDescent="0.25">
      <c r="G57" s="9"/>
      <c r="H57" s="9"/>
    </row>
    <row r="58" spans="7:8" x14ac:dyDescent="0.25">
      <c r="G58" s="9"/>
      <c r="H58" s="9"/>
    </row>
    <row r="59" spans="7:8" x14ac:dyDescent="0.25">
      <c r="G59" s="9"/>
      <c r="H59" s="9"/>
    </row>
    <row r="60" spans="7:8" x14ac:dyDescent="0.25">
      <c r="G60" s="9"/>
      <c r="H60" s="9"/>
    </row>
    <row r="61" spans="7:8" x14ac:dyDescent="0.25">
      <c r="G61" s="9"/>
      <c r="H61" s="9"/>
    </row>
    <row r="62" spans="7:8" x14ac:dyDescent="0.25">
      <c r="G62" s="9"/>
      <c r="H62" s="9"/>
    </row>
    <row r="63" spans="7:8" x14ac:dyDescent="0.25">
      <c r="G63" s="9"/>
      <c r="H63" s="9"/>
    </row>
    <row r="64" spans="7:8" x14ac:dyDescent="0.25">
      <c r="G64" s="9"/>
      <c r="H64" s="9"/>
    </row>
    <row r="65" spans="7:8" x14ac:dyDescent="0.25">
      <c r="G65" s="9"/>
      <c r="H65" s="9"/>
    </row>
    <row r="66" spans="7:8" x14ac:dyDescent="0.25">
      <c r="G66" s="9"/>
      <c r="H66" s="9"/>
    </row>
    <row r="67" spans="7:8" x14ac:dyDescent="0.25">
      <c r="G67" s="9"/>
      <c r="H67" s="9"/>
    </row>
    <row r="68" spans="7:8" x14ac:dyDescent="0.25">
      <c r="G68" s="9"/>
      <c r="H68" s="9"/>
    </row>
    <row r="69" spans="7:8" x14ac:dyDescent="0.25">
      <c r="G69" s="9"/>
      <c r="H69" s="9"/>
    </row>
    <row r="70" spans="7:8" x14ac:dyDescent="0.25">
      <c r="G70" s="9"/>
      <c r="H70" s="9"/>
    </row>
    <row r="71" spans="7:8" x14ac:dyDescent="0.25">
      <c r="G71" s="9"/>
      <c r="H71" s="9"/>
    </row>
    <row r="72" spans="7:8" x14ac:dyDescent="0.25">
      <c r="G72" s="9"/>
      <c r="H72" s="9"/>
    </row>
    <row r="73" spans="7:8" x14ac:dyDescent="0.25">
      <c r="G73" s="9"/>
      <c r="H73" s="9"/>
    </row>
    <row r="74" spans="7:8" x14ac:dyDescent="0.25">
      <c r="G74" s="9"/>
      <c r="H74" s="9"/>
    </row>
    <row r="75" spans="7:8" x14ac:dyDescent="0.25">
      <c r="G75" s="9"/>
      <c r="H75" s="9"/>
    </row>
    <row r="76" spans="7:8" x14ac:dyDescent="0.25">
      <c r="G76" s="9"/>
      <c r="H76" s="9"/>
    </row>
    <row r="77" spans="7:8" x14ac:dyDescent="0.25">
      <c r="G77" s="9"/>
      <c r="H77" s="9"/>
    </row>
    <row r="78" spans="7:8" x14ac:dyDescent="0.25">
      <c r="G78" s="9"/>
      <c r="H78" s="9"/>
    </row>
    <row r="79" spans="7:8" x14ac:dyDescent="0.25">
      <c r="G79" s="9"/>
      <c r="H79" s="9"/>
    </row>
    <row r="80" spans="7:8" x14ac:dyDescent="0.25">
      <c r="G80" s="9"/>
      <c r="H80" s="9"/>
    </row>
    <row r="81" spans="7:8" x14ac:dyDescent="0.25">
      <c r="G81" s="9"/>
      <c r="H81" s="9"/>
    </row>
    <row r="82" spans="7:8" x14ac:dyDescent="0.25">
      <c r="G82" s="9"/>
      <c r="H82" s="9"/>
    </row>
    <row r="83" spans="7:8" x14ac:dyDescent="0.25">
      <c r="G83" s="9"/>
      <c r="H83" s="9"/>
    </row>
    <row r="84" spans="7:8" x14ac:dyDescent="0.25">
      <c r="G84" s="9"/>
      <c r="H84" s="9"/>
    </row>
    <row r="85" spans="7:8" x14ac:dyDescent="0.25">
      <c r="G85" s="9"/>
      <c r="H85" s="9"/>
    </row>
    <row r="86" spans="7:8" x14ac:dyDescent="0.25">
      <c r="G86" s="9"/>
      <c r="H86" s="9"/>
    </row>
    <row r="87" spans="7:8" x14ac:dyDescent="0.25">
      <c r="G87" s="9"/>
      <c r="H87" s="9"/>
    </row>
    <row r="88" spans="7:8" x14ac:dyDescent="0.25">
      <c r="G88" s="9"/>
      <c r="H88" s="9"/>
    </row>
    <row r="89" spans="7:8" x14ac:dyDescent="0.25">
      <c r="G89" s="9"/>
      <c r="H89" s="9"/>
    </row>
    <row r="90" spans="7:8" x14ac:dyDescent="0.25">
      <c r="G90" s="9"/>
      <c r="H90" s="9"/>
    </row>
    <row r="91" spans="7:8" x14ac:dyDescent="0.25">
      <c r="G91" s="9"/>
      <c r="H91" s="9"/>
    </row>
    <row r="92" spans="7:8" x14ac:dyDescent="0.25">
      <c r="G92" s="9"/>
      <c r="H92" s="9"/>
    </row>
    <row r="93" spans="7:8" x14ac:dyDescent="0.25">
      <c r="G93" s="9"/>
      <c r="H93" s="9"/>
    </row>
    <row r="94" spans="7:8" x14ac:dyDescent="0.25">
      <c r="G94" s="9"/>
      <c r="H94" s="9"/>
    </row>
    <row r="95" spans="7:8" x14ac:dyDescent="0.25">
      <c r="G95" s="9"/>
      <c r="H95" s="9"/>
    </row>
    <row r="96" spans="7:8" x14ac:dyDescent="0.25">
      <c r="G96" s="9"/>
      <c r="H96" s="9"/>
    </row>
    <row r="97" spans="7:8" x14ac:dyDescent="0.25">
      <c r="G97" s="9"/>
      <c r="H97" s="9"/>
    </row>
    <row r="98" spans="7:8" x14ac:dyDescent="0.25">
      <c r="G98" s="9"/>
      <c r="H98" s="9"/>
    </row>
    <row r="99" spans="7:8" x14ac:dyDescent="0.25">
      <c r="G99" s="9"/>
      <c r="H99" s="9"/>
    </row>
    <row r="100" spans="7:8" x14ac:dyDescent="0.25">
      <c r="G100" s="9"/>
      <c r="H100" s="9"/>
    </row>
    <row r="101" spans="7:8" x14ac:dyDescent="0.25">
      <c r="G101" s="9"/>
      <c r="H101" s="9"/>
    </row>
    <row r="102" spans="7:8" x14ac:dyDescent="0.25">
      <c r="G102" s="9"/>
      <c r="H102" s="9"/>
    </row>
    <row r="103" spans="7:8" x14ac:dyDescent="0.25">
      <c r="G103" s="9"/>
      <c r="H103" s="9"/>
    </row>
    <row r="104" spans="7:8" x14ac:dyDescent="0.25">
      <c r="G104" s="9"/>
      <c r="H104" s="9"/>
    </row>
    <row r="105" spans="7:8" x14ac:dyDescent="0.25">
      <c r="G105" s="9"/>
      <c r="H105" s="9"/>
    </row>
    <row r="106" spans="7:8" x14ac:dyDescent="0.25">
      <c r="G106" s="9"/>
      <c r="H106" s="9"/>
    </row>
    <row r="107" spans="7:8" x14ac:dyDescent="0.25">
      <c r="G107" s="9"/>
      <c r="H107" s="9"/>
    </row>
    <row r="108" spans="7:8" x14ac:dyDescent="0.25">
      <c r="G108" s="9"/>
      <c r="H108" s="9"/>
    </row>
    <row r="109" spans="7:8" x14ac:dyDescent="0.25">
      <c r="G109" s="9"/>
      <c r="H109" s="9"/>
    </row>
    <row r="110" spans="7:8" x14ac:dyDescent="0.25">
      <c r="G110" s="9"/>
      <c r="H110" s="9"/>
    </row>
    <row r="111" spans="7:8" x14ac:dyDescent="0.25">
      <c r="G111" s="9"/>
      <c r="H111" s="9"/>
    </row>
    <row r="112" spans="7:8" x14ac:dyDescent="0.25">
      <c r="G112" s="9"/>
      <c r="H112" s="9"/>
    </row>
    <row r="113" spans="7:8" x14ac:dyDescent="0.25">
      <c r="G113" s="9"/>
      <c r="H113" s="9"/>
    </row>
    <row r="114" spans="7:8" x14ac:dyDescent="0.25">
      <c r="G114" s="9"/>
      <c r="H114" s="9"/>
    </row>
    <row r="115" spans="7:8" x14ac:dyDescent="0.25">
      <c r="G115" s="9"/>
      <c r="H115" s="9"/>
    </row>
    <row r="116" spans="7:8" x14ac:dyDescent="0.25">
      <c r="G116" s="9"/>
      <c r="H116" s="9"/>
    </row>
    <row r="117" spans="7:8" x14ac:dyDescent="0.25">
      <c r="G117" s="9"/>
      <c r="H117" s="9"/>
    </row>
    <row r="118" spans="7:8" x14ac:dyDescent="0.25">
      <c r="G118" s="9"/>
      <c r="H118" s="9"/>
    </row>
    <row r="119" spans="7:8" x14ac:dyDescent="0.25">
      <c r="G119" s="9"/>
      <c r="H119" s="9"/>
    </row>
    <row r="120" spans="7:8" x14ac:dyDescent="0.25">
      <c r="G120" s="9"/>
      <c r="H120" s="9"/>
    </row>
    <row r="121" spans="7:8" x14ac:dyDescent="0.25">
      <c r="G121" s="9"/>
      <c r="H121" s="9"/>
    </row>
    <row r="122" spans="7:8" x14ac:dyDescent="0.25">
      <c r="G122" s="9"/>
      <c r="H122" s="9"/>
    </row>
    <row r="123" spans="7:8" x14ac:dyDescent="0.25">
      <c r="G123" s="9"/>
      <c r="H123" s="9"/>
    </row>
    <row r="124" spans="7:8" x14ac:dyDescent="0.25">
      <c r="G124" s="9"/>
      <c r="H124" s="9"/>
    </row>
    <row r="125" spans="7:8" x14ac:dyDescent="0.25">
      <c r="G125" s="9"/>
      <c r="H125" s="9"/>
    </row>
    <row r="126" spans="7:8" x14ac:dyDescent="0.25">
      <c r="G126" s="9"/>
      <c r="H126" s="9"/>
    </row>
    <row r="127" spans="7:8" x14ac:dyDescent="0.25">
      <c r="G127" s="9"/>
      <c r="H127" s="9"/>
    </row>
    <row r="128" spans="7:8" x14ac:dyDescent="0.25">
      <c r="G128" s="9"/>
      <c r="H128" s="9"/>
    </row>
    <row r="129" spans="7:8" x14ac:dyDescent="0.25">
      <c r="G129" s="9"/>
      <c r="H129" s="9"/>
    </row>
    <row r="130" spans="7:8" x14ac:dyDescent="0.25">
      <c r="G130" s="9"/>
      <c r="H130" s="9"/>
    </row>
    <row r="131" spans="7:8" x14ac:dyDescent="0.25">
      <c r="G131" s="9"/>
      <c r="H131" s="9"/>
    </row>
    <row r="132" spans="7:8" x14ac:dyDescent="0.25">
      <c r="G132" s="9"/>
      <c r="H132" s="9"/>
    </row>
    <row r="133" spans="7:8" x14ac:dyDescent="0.25">
      <c r="G133" s="9"/>
      <c r="H133" s="9"/>
    </row>
    <row r="134" spans="7:8" x14ac:dyDescent="0.25">
      <c r="G134" s="9"/>
      <c r="H134" s="9"/>
    </row>
    <row r="135" spans="7:8" x14ac:dyDescent="0.25">
      <c r="G135" s="9"/>
      <c r="H135" s="9"/>
    </row>
    <row r="136" spans="7:8" x14ac:dyDescent="0.25">
      <c r="G136" s="9"/>
      <c r="H136" s="9"/>
    </row>
    <row r="137" spans="7:8" x14ac:dyDescent="0.25">
      <c r="G137" s="9"/>
      <c r="H137" s="9"/>
    </row>
    <row r="138" spans="7:8" x14ac:dyDescent="0.25">
      <c r="G138" s="9"/>
      <c r="H138" s="9"/>
    </row>
    <row r="139" spans="7:8" x14ac:dyDescent="0.25">
      <c r="G139" s="9"/>
      <c r="H139" s="9"/>
    </row>
    <row r="140" spans="7:8" x14ac:dyDescent="0.25">
      <c r="G140" s="9"/>
      <c r="H140" s="9"/>
    </row>
    <row r="141" spans="7:8" x14ac:dyDescent="0.25">
      <c r="G141" s="9"/>
      <c r="H141" s="9"/>
    </row>
    <row r="142" spans="7:8" x14ac:dyDescent="0.25">
      <c r="G142" s="9"/>
      <c r="H142" s="9"/>
    </row>
    <row r="143" spans="7:8" x14ac:dyDescent="0.25">
      <c r="G143" s="9"/>
      <c r="H143" s="9"/>
    </row>
    <row r="144" spans="7:8" x14ac:dyDescent="0.25">
      <c r="G144" s="9"/>
      <c r="H144" s="9"/>
    </row>
    <row r="145" spans="7:8" x14ac:dyDescent="0.25">
      <c r="G145" s="9"/>
      <c r="H145" s="9"/>
    </row>
    <row r="146" spans="7:8" x14ac:dyDescent="0.25">
      <c r="G146" s="9"/>
      <c r="H146" s="9"/>
    </row>
    <row r="147" spans="7:8" x14ac:dyDescent="0.25">
      <c r="G147" s="9"/>
      <c r="H147" s="9"/>
    </row>
    <row r="148" spans="7:8" x14ac:dyDescent="0.25">
      <c r="G148" s="9"/>
      <c r="H148" s="9"/>
    </row>
    <row r="149" spans="7:8" x14ac:dyDescent="0.25">
      <c r="G149" s="9"/>
      <c r="H149" s="9"/>
    </row>
  </sheetData>
  <mergeCells count="15">
    <mergeCell ref="A1:B2"/>
    <mergeCell ref="A5:C5"/>
    <mergeCell ref="A4:C4"/>
    <mergeCell ref="A3:B3"/>
    <mergeCell ref="C3:E3"/>
    <mergeCell ref="J4:K4"/>
    <mergeCell ref="J5:K5"/>
    <mergeCell ref="I3:K3"/>
    <mergeCell ref="C1:E1"/>
    <mergeCell ref="C2:E2"/>
    <mergeCell ref="F2:I2"/>
    <mergeCell ref="F1:I1"/>
    <mergeCell ref="E4:E5"/>
    <mergeCell ref="H4:H5"/>
    <mergeCell ref="F3:H3"/>
  </mergeCells>
  <conditionalFormatting sqref="F1:F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{8F9A720A-2371-48D1-97C0-CD810E2C297A}</x14:id>
        </ext>
      </extLst>
    </cfRule>
  </conditionalFormatting>
  <conditionalFormatting sqref="K7:K41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{09EE50CE-E9BA-4E5F-886D-B109C741E976}</x14:id>
        </ext>
      </extLst>
    </cfRule>
  </conditionalFormatting>
  <dataValidations count="1">
    <dataValidation type="list" allowBlank="1" showInputMessage="1" showErrorMessage="1" sqref="A7:A41">
      <formula1>PLACA</formula1>
    </dataValidation>
  </dataValidations>
  <pageMargins left="0.7" right="0.7" top="0.75" bottom="0.75" header="0.3" footer="0.3"/>
  <pageSetup scale="64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F9A720A-2371-48D1-97C0-CD810E2C297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F1:F2</xm:sqref>
        </x14:conditionalFormatting>
        <x14:conditionalFormatting xmlns:xm="http://schemas.microsoft.com/office/excel/2006/main">
          <x14:cfRule type="dataBar" id="{09EE50CE-E9BA-4E5F-886D-B109C741E97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K7:K41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ero xmlns="b6565643-c00f-44ce-b5d1-532a85e4382c">SGFT15</Numero>
    <Language xmlns="http://schemas.microsoft.com/sharepoint/v3">Español (España)</Language>
    <Tipo_de_Norma xmlns="b6565643-c00f-44ce-b5d1-532a85e4382c">No aplica</Tipo_de_Norma>
    <Frecuencia_de_actualizacion xmlns="b6565643-c00f-44ce-b5d1-532a85e4382c">Por demanda</Frecuencia_de_actualizacion>
    <Mes_Plantilla xmlns="b6565643-c00f-44ce-b5d1-532a85e4382c">julio</Mes_Plantilla>
    <_Format xmlns="http://schemas.microsoft.com/sharepoint/v3/fields">Documento de texto</_Format>
    <Ano_Plantilla xmlns="b6565643-c00f-44ce-b5d1-532a85e4382c">2016</Ano_Plantilla>
    <Descripcion xmlns="b6565643-c00f-44ce-b5d1-532a85e4382c">Formato diseñado para  llevar el control del consumo de combustible</Descripcion>
    <Informacion_publicada_o_disponible xmlns="b6565643-c00f-44ce-b5d1-532a85e4382c">https://www.supersalud.gov.co/es-co/superintendencia/sistema-integrado-de-gestion/subsistema-gestion-de-la-calidad</Informacion_publicada_o_disponible>
    <Estado_Plantilla xmlns="b6565643-c00f-44ce-b5d1-532a85e4382c">En ejecución</Estado_Plantilla>
    <Medio_de_conservacion_y_x002f_o_soporte xmlns="b6565643-c00f-44ce-b5d1-532a85e4382c">Documento electrónico</Medio_de_conservacion_y_x002f_o_soporte>
    <_dlc_DocId xmlns="b6565643-c00f-44ce-b5d1-532a85e4382c">XQAF2AT3N76N-114-3573</_dlc_DocId>
    <_dlc_DocIdUrl xmlns="b6565643-c00f-44ce-b5d1-532a85e4382c">
      <Url>https://docs.supersalud.gov.co/PortalWeb/planeacion/_layouts/15/DocIdRedir.aspx?ID=XQAF2AT3N76N-114-3573</Url>
      <Description>XQAF2AT3N76N-114-3573</Description>
    </_dlc_DocIdUrl>
    <Responsable_x0020_de_x0020_la_x0020_información xmlns="cfd7d055-4c42-4b1a-a19c-7e601acfe3a8">42</Responsable_x0020_de_x0020_la_x0020_información>
    <Fecha_x0020_de_x0020_generación_x0020_de_x0020_la_x0020_información xmlns="b6565643-c00f-44ce-b5d1-532a85e4382c">2016-07-07T05:00:00+00:00</Fecha_x0020_de_x0020_generación_x0020_de_x0020_la_x0020_información>
    <Serie xmlns="cfd7d055-4c42-4b1a-a19c-7e601acfe3a8">18</Serie>
    <Fecha_x0020_final_x0020_de_x0020_publicación xmlns="b6565643-c00f-44ce-b5d1-532a85e4382c" xsi:nil="true"/>
    <Nombre_x0020_del_x0020_responsable_x0020_de_x0020_producción xmlns="cfd7d055-4c42-4b1a-a19c-7e601acfe3a8">35</Nombre_x0020_del_x0020_responsable_x0020_de_x0020_producción>
    <Código_x0020_nombre_x0020_del_x0020_reponsable_x0020_producción xmlns="cfd7d055-4c42-4b1a-a19c-7e601acfe3a8">35</Código_x0020_nombre_x0020_del_x0020_reponsable_x0020_producción>
    <Código_x0020_responsable_x0020_de_x0020_la_x0020_información xmlns="cfd7d055-4c42-4b1a-a19c-7e601acfe3a8">42</Código_x0020_responsable_x0020_de_x0020_la_x0020_información>
    <Sub-Serie xmlns="cfd7d055-4c42-4b1a-a19c-7e601acfe3a8">560</Sub-Serie>
    <Fecha_x0020_de_x0020_inicio_x0020_de_x0020_publicación xmlns="b6565643-c00f-44ce-b5d1-532a85e4382c">2016-07-07T05:00:00+00:00</Fecha_x0020_de_x0020_inicio_x0020_de_x0020_publicación>
    <Tipo_x0020_Documental xmlns="cfd7d055-4c42-4b1a-a19c-7e601acfe3a8">1686</Tipo_x0020_Documental>
    <DLCPolicyLabelClientValue xmlns="60c38085-413c-455a-bf36-609d76e3b506">Copia Controlada</DLCPolicyLabelClientValue>
    <DLCPolicyLabelLock xmlns="60c38085-413c-455a-bf36-609d76e3b506" xsi:nil="true"/>
    <DLCPolicyLabelValue xmlns="60c38085-413c-455a-bf36-609d76e3b506">Copia Controlada</DLCPolicyLabelValu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squema de Publicación" ma:contentTypeID="0x0101006C70C9CFFF10F647A97BB5C9232AAEE5009FBA39D6F0EFBE46B7DDDC2432460757" ma:contentTypeVersion="40" ma:contentTypeDescription="Campos definidos por la oficina de planeación" ma:contentTypeScope="" ma:versionID="7130704587d6abe351607e77d037526f">
  <xsd:schema xmlns:xsd="http://www.w3.org/2001/XMLSchema" xmlns:xs="http://www.w3.org/2001/XMLSchema" xmlns:p="http://schemas.microsoft.com/office/2006/metadata/properties" xmlns:ns1="http://schemas.microsoft.com/sharepoint/v3" xmlns:ns2="b6565643-c00f-44ce-b5d1-532a85e4382c" xmlns:ns3="cfd7d055-4c42-4b1a-a19c-7e601acfe3a8" xmlns:ns4="http://schemas.microsoft.com/sharepoint/v3/fields" xmlns:ns5="60c38085-413c-455a-bf36-609d76e3b506" targetNamespace="http://schemas.microsoft.com/office/2006/metadata/properties" ma:root="true" ma:fieldsID="5182bded6f6d6a9e4f2182a6aa0eb646" ns1:_="" ns2:_="" ns3:_="" ns4:_="" ns5:_="">
    <xsd:import namespace="http://schemas.microsoft.com/sharepoint/v3"/>
    <xsd:import namespace="b6565643-c00f-44ce-b5d1-532a85e4382c"/>
    <xsd:import namespace="cfd7d055-4c42-4b1a-a19c-7e601acfe3a8"/>
    <xsd:import namespace="http://schemas.microsoft.com/sharepoint/v3/fields"/>
    <xsd:import namespace="60c38085-413c-455a-bf36-609d76e3b506"/>
    <xsd:element name="properties">
      <xsd:complexType>
        <xsd:sequence>
          <xsd:element name="documentManagement">
            <xsd:complexType>
              <xsd:all>
                <xsd:element ref="ns2:Numero"/>
                <xsd:element ref="ns2:Descripcion"/>
                <xsd:element ref="ns2:Fecha_x0020_de_x0020_inicio_x0020_de_x0020_publicación"/>
                <xsd:element ref="ns2:Fecha_x0020_final_x0020_de_x0020_publicación" minOccurs="0"/>
                <xsd:element ref="ns2:Ano_Plantilla"/>
                <xsd:element ref="ns2:Mes_Plantilla"/>
                <xsd:element ref="ns2:Fecha_x0020_de_x0020_generación_x0020_de_x0020_la_x0020_información"/>
                <xsd:element ref="ns3:Nombre_x0020_del_x0020_responsable_x0020_de_x0020_producción" minOccurs="0"/>
                <xsd:element ref="ns3:Código_x0020_nombre_x0020_del_x0020_reponsable_x0020_producción" minOccurs="0"/>
                <xsd:element ref="ns3:Serie" minOccurs="0"/>
                <xsd:element ref="ns3:Sub-Serie" minOccurs="0"/>
                <xsd:element ref="ns3:Tipo_x0020_Documental" minOccurs="0"/>
                <xsd:element ref="ns2:Tipo_de_Norma"/>
                <xsd:element ref="ns1:Language" minOccurs="0"/>
                <xsd:element ref="ns2:Medio_de_conservacion_y_x002f_o_soporte"/>
                <xsd:element ref="ns4:_Format"/>
                <xsd:element ref="ns2:Frecuencia_de_actualizacion"/>
                <xsd:element ref="ns2:Informacion_publicada_o_disponible"/>
                <xsd:element ref="ns3:Responsable_x0020_de_x0020_la_x0020_información" minOccurs="0"/>
                <xsd:element ref="ns3:Código_x0020_responsable_x0020_de_x0020_la_x0020_información" minOccurs="0"/>
                <xsd:element ref="ns2:Estado_Plantilla"/>
                <xsd:element ref="ns2:_dlc_DocIdPersistId" minOccurs="0"/>
                <xsd:element ref="ns2:_dlc_DocIdUrl" minOccurs="0"/>
                <xsd:element ref="ns2:_dlc_DocId" minOccurs="0"/>
                <xsd:element ref="ns1:_dlc_Exempt" minOccurs="0"/>
                <xsd:element ref="ns5:DLCPolicyLabelValue" minOccurs="0"/>
                <xsd:element ref="ns5:DLCPolicyLabelClientValue" minOccurs="0"/>
                <xsd:element ref="ns5:DLCPolicyLabelLoc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6" nillable="true" ma:displayName="Idioma" ma:description="Establece el Idioma, lengua o dialecto en que se encuentra la información." ma:format="Dropdown" ma:internalName="Language" ma:readOnly="false">
      <xsd:simpleType>
        <xsd:restriction base="dms:Choice">
          <xsd:enumeration value="Árabe (Arabia Saudí)"/>
          <xsd:enumeration value="Búlgaro (Bulgaria)"/>
          <xsd:enumeration value="Chino (Hong Kong, RAE)"/>
          <xsd:enumeration value="Chino (República Popular China)"/>
          <xsd:enumeration value="Chino (Taiwán)"/>
          <xsd:enumeration value="Croata (Croacia)"/>
          <xsd:enumeration value="Checo (República Checa)"/>
          <xsd:enumeration value="Danés (Dinamarca)"/>
          <xsd:enumeration value="Neerlandés (Países Bajos)"/>
          <xsd:enumeration value="Inglés"/>
          <xsd:enumeration value="Estonio (Estonia)"/>
          <xsd:enumeration value="Finés (Finlandia)"/>
          <xsd:enumeration value="Francés (Francia)"/>
          <xsd:enumeration value="Alemán (Alemania)"/>
          <xsd:enumeration value="Griego (Grecia)"/>
          <xsd:enumeration value="Hebreo (Israel)"/>
          <xsd:enumeration value="Hindi (India)"/>
          <xsd:enumeration value="Húngaro (Hungría)"/>
          <xsd:enumeration value="Indonesio (Indonesia)"/>
          <xsd:enumeration value="Italiano (Italia)"/>
          <xsd:enumeration value="Japonés (Japón)"/>
          <xsd:enumeration value="Coreano (Corea)"/>
          <xsd:enumeration value="Letón (Letonia)"/>
          <xsd:enumeration value="Lituano (Lituania)"/>
          <xsd:enumeration value="Malayo (Malasia)"/>
          <xsd:enumeration value="Noruego (Bokmal) (Noruega)"/>
          <xsd:enumeration value="Polaco (Polonia)"/>
          <xsd:enumeration value="Portugués (Brasil)"/>
          <xsd:enumeration value="Portugués (Portugal)"/>
          <xsd:enumeration value="Rumano (Rumania)"/>
          <xsd:enumeration value="Ruso (Rusia)"/>
          <xsd:enumeration value="Serbio (latino) (Serbia)"/>
          <xsd:enumeration value="Eslovaco (Eslovaquia)"/>
          <xsd:enumeration value="Esloveno (Eslovenia)"/>
          <xsd:enumeration value="Español (España)"/>
          <xsd:enumeration value="Sueco (Suecia)"/>
          <xsd:enumeration value="Tailandés (Tailandia)"/>
          <xsd:enumeration value="Turco (Turquía)"/>
          <xsd:enumeration value="Ucraniano (Ucrania)"/>
          <xsd:enumeration value="Urdu (República Islámica de Pakistán)"/>
          <xsd:enumeration value="Vietnamita (Vietnam)"/>
        </xsd:restriction>
      </xsd:simpleType>
    </xsd:element>
    <xsd:element name="_dlc_Exempt" ma:index="34" nillable="true" ma:displayName="Excluir de la directiva" ma:hidden="true" ma:internalName="_dlc_Exempt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65643-c00f-44ce-b5d1-532a85e4382c" elementFormDefault="qualified">
    <xsd:import namespace="http://schemas.microsoft.com/office/2006/documentManagement/types"/>
    <xsd:import namespace="http://schemas.microsoft.com/office/infopath/2007/PartnerControls"/>
    <xsd:element name="Numero" ma:index="1" ma:displayName="Número" ma:description="Consecutivo o identificador único de documento que la dependencia crea al momento de publicar la información." ma:internalName="Numero" ma:readOnly="false">
      <xsd:simpleType>
        <xsd:restriction base="dms:Text">
          <xsd:maxLength value="255"/>
        </xsd:restriction>
      </xsd:simpleType>
    </xsd:element>
    <xsd:element name="Descripcion" ma:index="3" ma:displayName="Descripción" ma:description="Defina brevemente de qué se trata la información. máximo 200 caracteres." ma:internalName="Descripcion">
      <xsd:simpleType>
        <xsd:restriction base="dms:Note">
          <xsd:maxLength value="255"/>
        </xsd:restriction>
      </xsd:simpleType>
    </xsd:element>
    <xsd:element name="Fecha_x0020_de_x0020_inicio_x0020_de_x0020_publicación" ma:index="4" ma:displayName="Fecha creación documento" ma:description="Corresponde a la fecha que se publica o se programa la publicación del documento dentro de portal web." ma:format="DateOnly" ma:internalName="Fecha_x0020_de_x0020_inicio_x0020_de_x0020_publicaci_x00f3_n">
      <xsd:simpleType>
        <xsd:restriction base="dms:DateTime"/>
      </xsd:simpleType>
    </xsd:element>
    <xsd:element name="Fecha_x0020_final_x0020_de_x0020_publicación" ma:index="5" nillable="true" ma:displayName="Fecha final de publicación" ma:description="Corresponde a la fecha en la que se debe des publicar automáticamente el documento dentro de portal web." ma:format="DateOnly" ma:internalName="Fecha_x0020_final_x0020_de_x0020_publicaci_x00f3_n" ma:readOnly="false">
      <xsd:simpleType>
        <xsd:restriction base="dms:DateTime"/>
      </xsd:simpleType>
    </xsd:element>
    <xsd:element name="Ano_Plantilla" ma:index="6" ma:displayName="Año creación documento" ma:description="Corresponde al año de publicación del documento. Este dato ayudará a filtrar el documento al usuario final del portal web." ma:internalName="Ano_Plantilla">
      <xsd:simpleType>
        <xsd:restriction base="dms:Text">
          <xsd:maxLength value="5"/>
        </xsd:restriction>
      </xsd:simpleType>
    </xsd:element>
    <xsd:element name="Mes_Plantilla" ma:index="7" ma:displayName="Mes creación documento" ma:description="Corresponde al mes de publicación del documento. Este dato ayudará a filtrar el documento al usuario final del portal web." ma:format="Dropdown" ma:internalName="Mes_Plantilla" ma:readOnly="false">
      <xsd:simpleType>
        <xsd:restriction base="dms:Choice">
          <xsd:enumeration value="enero"/>
          <xsd:enumeration value="febrero"/>
          <xsd:enumeration value="marzo"/>
          <xsd:enumeration value="abril"/>
          <xsd:enumeration value="mayo"/>
          <xsd:enumeration value="junio"/>
          <xsd:enumeration value="julio"/>
          <xsd:enumeration value="agosto"/>
          <xsd:enumeration value="septiembre"/>
          <xsd:enumeration value="octubre"/>
          <xsd:enumeration value="noviembre"/>
          <xsd:enumeration value="diciembre"/>
        </xsd:restriction>
      </xsd:simpleType>
    </xsd:element>
    <xsd:element name="Fecha_x0020_de_x0020_generación_x0020_de_x0020_la_x0020_información" ma:index="8" ma:displayName="Fecha de generación de la información" ma:description="• Identifique la fecha cuando se creó la información. Esta fecha no puede ser igual a la fecha de publicación." ma:format="DateOnly" ma:internalName="Fecha_x0020_de_x0020_generaci_x00f3_n_x0020_de_x0020_la_x0020_informaci_x00f3_n" ma:readOnly="false">
      <xsd:simpleType>
        <xsd:restriction base="dms:DateTime"/>
      </xsd:simpleType>
    </xsd:element>
    <xsd:element name="Tipo_de_Norma" ma:index="15" ma:displayName="Tipo de Norma" ma:description="Seleccione una categoría (Campo solo aplica si el documento se refiere a una Normatividad. De lo contrario seleccione la palabra no aplica)." ma:format="Dropdown" ma:internalName="Tipo_de_Norma" ma:readOnly="false">
      <xsd:simpleType>
        <xsd:restriction base="dms:Choice">
          <xsd:enumeration value="Boletín Jurídico"/>
          <xsd:enumeration value="Cartas Circulares"/>
          <xsd:enumeration value="Circular Única"/>
          <xsd:enumeration value="Circulares Conjuntas"/>
          <xsd:enumeration value="Circulares Externas"/>
          <xsd:enumeration value="Conceptos"/>
          <xsd:enumeration value="Constitución Política"/>
          <xsd:enumeration value="Decretos"/>
          <xsd:enumeration value="Leyes"/>
          <xsd:enumeration value="Resoluciones"/>
          <xsd:enumeration value="No aplica"/>
        </xsd:restriction>
      </xsd:simpleType>
    </xsd:element>
    <xsd:element name="Medio_de_conservacion_y_x002f_o_soporte" ma:index="17" ma:displayName="Medio de conservación y/o soporte" ma:description="Defina si el documento es: &#10;o Documento físico, documentos se encuentra impreso.                &#10;o Documento electrónico, documento que se encuentra creado y publicado en formato PDF con OCR.&#10;o Documento digital, documento escaneado del documento físico, sin OCR.&#10;" ma:format="Dropdown" ma:internalName="Medio_de_conservacion_y_x002F_o_soporte" ma:readOnly="false">
      <xsd:simpleType>
        <xsd:restriction base="dms:Choice">
          <xsd:enumeration value="Documento físico"/>
          <xsd:enumeration value="Documento electrónico"/>
          <xsd:enumeration value="Documento Digital"/>
        </xsd:restriction>
      </xsd:simpleType>
    </xsd:element>
    <xsd:element name="Frecuencia_de_actualizacion" ma:index="19" ma:displayName="Frecuencia de actualización" ma:description="Identifica la periodicidad o el segmento de tiempo con la que actualiza la información, de acuerdo a su naturaleza y a la normativa aplicable." ma:format="Dropdown" ma:internalName="Frecuencia_de_actualizacion" ma:readOnly="false">
      <xsd:simpleType>
        <xsd:restriction base="dms:Choice">
          <xsd:enumeration value="Cada minuto"/>
          <xsd:enumeration value="Cada hora"/>
          <xsd:enumeration value="Medio Día"/>
          <xsd:enumeration value="Diaria"/>
          <xsd:enumeration value="Semanal"/>
          <xsd:enumeration value="Mensual"/>
          <xsd:enumeration value="Bimestral"/>
          <xsd:enumeration value="Trimestral"/>
          <xsd:enumeration value="Cuatrimestral"/>
          <xsd:enumeration value="Semestral"/>
          <xsd:enumeration value="Anual"/>
          <xsd:enumeration value="Histórica"/>
          <xsd:enumeration value="Por demanda"/>
        </xsd:restriction>
      </xsd:simpleType>
    </xsd:element>
    <xsd:element name="Informacion_publicada_o_disponible" ma:index="20" ma:displayName="Información publicada y/o disponible" ma:description="Indica el lugar donde se encuentra publicado o puede ser consultado el documento. Digite el URL o la sección donde publicará el documento Ej. Superintendencia/políticas, Planes y Programas/plan anual de gestión." ma:internalName="Informacion_publicada_o_disponible" ma:readOnly="false">
      <xsd:simpleType>
        <xsd:restriction base="dms:Text">
          <xsd:maxLength value="250"/>
        </xsd:restriction>
      </xsd:simpleType>
    </xsd:element>
    <xsd:element name="Estado_Plantilla" ma:index="23" ma:displayName="Estado" ma:description="Corresponde a los planes y programas que se encuentra en vigencia (Si no aplica, seleccione la palabra no aplica dentro de la lista)." ma:format="Dropdown" ma:internalName="Estado_Plantilla" ma:readOnly="false">
      <xsd:simpleType>
        <xsd:restriction base="dms:Choice">
          <xsd:enumeration value="En ejecución"/>
          <xsd:enumeration value="En estudio"/>
          <xsd:enumeration value="Obsolesencia"/>
          <xsd:enumeration value="No Aplica"/>
        </xsd:restriction>
      </xsd:simpleType>
    </xsd:element>
    <xsd:element name="_dlc_DocIdPersistId" ma:index="2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Url" ma:index="28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29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7d055-4c42-4b1a-a19c-7e601acfe3a8" elementFormDefault="qualified">
    <xsd:import namespace="http://schemas.microsoft.com/office/2006/documentManagement/types"/>
    <xsd:import namespace="http://schemas.microsoft.com/office/infopath/2007/PartnerControls"/>
    <xsd:element name="Nombre_x0020_del_x0020_responsable_x0020_de_x0020_producción" ma:index="9" nillable="true" ma:displayName="Nombre del responsable de producción" ma:description="Corresponde al nombre de la dependencia encargada de la Producción de la información para efectos de permitir su correcta elaboración" ma:list="{331b8b40-eab9-4f7a-ba9a-3a78d4f6757a}" ma:internalName="Nombre_x0020_del_x0020_responsable_x0020_de_x0020_producci_x00f3_n" ma:showField="Dependencias" ma:web="cfd7d055-4c42-4b1a-a19c-7e601acfe3a8">
      <xsd:simpleType>
        <xsd:restriction base="dms:Lookup"/>
      </xsd:simpleType>
    </xsd:element>
    <xsd:element name="Código_x0020_nombre_x0020_del_x0020_reponsable_x0020_producción" ma:index="10" nillable="true" ma:displayName="Código nombre del reponsable producción" ma:description="Corresponde al Código de la dependencia encargada de la Producción de la información para efectos de permitir su correcta elaboración (este código sale de su TRD)" ma:list="{48eb45d6-5726-4fb9-98e1-916d4146ecee}" ma:internalName="C_x00f3_digo_x0020_nombre_x0020_del_x0020_reponsable_x0020_producci_x00f3_n" ma:showField="Codigos_x0020_Dependencias" ma:web="cfd7d055-4c42-4b1a-a19c-7e601acfe3a8">
      <xsd:simpleType>
        <xsd:restriction base="dms:Lookup"/>
      </xsd:simpleType>
    </xsd:element>
    <xsd:element name="Serie" ma:index="11" nillable="true" ma:displayName="Serie" ma:description="Este dato corresponde a la clasificación documental de cada documento" ma:list="{2a520cbf-0b6d-47f2-bf44-989acf1ea930}" ma:internalName="Serie" ma:showField="Series" ma:web="cfd7d055-4c42-4b1a-a19c-7e601acfe3a8">
      <xsd:simpleType>
        <xsd:restriction base="dms:Lookup"/>
      </xsd:simpleType>
    </xsd:element>
    <xsd:element name="Sub-Serie" ma:index="12" nillable="true" ma:displayName="Sub-Serie" ma:description="Este dato corresponde a la clasificación documental de cada documento" ma:list="{bee6c201-a5c7-45a5-a2d8-9f78e19912cb}" ma:internalName="Sub_x002d_Serie" ma:showField="SubSeries" ma:web="cfd7d055-4c42-4b1a-a19c-7e601acfe3a8">
      <xsd:simpleType>
        <xsd:restriction base="dms:Lookup"/>
      </xsd:simpleType>
    </xsd:element>
    <xsd:element name="Tipo_x0020_Documental" ma:index="13" nillable="true" ma:displayName="Tipo Documental" ma:description="Este dato corresponde a la clasificación documental del documento a cargar" ma:list="{2f099887-1550-4e1d-bbaa-a4cfb5a13b9c}" ma:internalName="Tipo_x0020_Documental" ma:showField="Tipologias" ma:web="cfd7d055-4c42-4b1a-a19c-7e601acfe3a8">
      <xsd:simpleType>
        <xsd:restriction base="dms:Lookup"/>
      </xsd:simpleType>
    </xsd:element>
    <xsd:element name="Responsable_x0020_de_x0020_la_x0020_información" ma:index="21" nillable="true" ma:displayName="Responsable de la información" ma:description="Corresponde al nombre de la dependencia encargada administrar y publicar la información." ma:list="{331b8b40-eab9-4f7a-ba9a-3a78d4f6757a}" ma:internalName="Responsable_x0020_de_x0020_la_x0020_informaci_x00f3_n" ma:showField="Dependencias" ma:web="cfd7d055-4c42-4b1a-a19c-7e601acfe3a8">
      <xsd:simpleType>
        <xsd:restriction base="dms:Lookup"/>
      </xsd:simpleType>
    </xsd:element>
    <xsd:element name="Código_x0020_responsable_x0020_de_x0020_la_x0020_información" ma:index="22" nillable="true" ma:displayName="Código responsable de la información" ma:description="Corresponde al Código de la dependencia encargada administrar y publicar la información. Este dato corresponde a la clasificación documental de cada documento" ma:list="{48eb45d6-5726-4fb9-98e1-916d4146ecee}" ma:internalName="C_x00f3_digo_x0020_responsable_x0020_de_x0020_la_x0020_informaci_x00f3_n" ma:showField="Codigos_x0020_Dependencias" ma:web="cfd7d055-4c42-4b1a-a19c-7e601acfe3a8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Format" ma:index="18" ma:displayName="Formato" ma:description="Identifica la forma, tamaño o modo en la que se presenta la información o se permite su visualización o consulta, tales como: hoja de cálculo, imagen, audio, video, documento de texto, etc." ma:format="Dropdown" ma:internalName="_Format" ma:readOnly="false">
      <xsd:simpleType>
        <xsd:restriction base="dms:Choice">
          <xsd:enumeration value="Hoja de calculo"/>
          <xsd:enumeration value="Documento de texto"/>
          <xsd:enumeration value="Audio"/>
          <xsd:enumeration value="Video"/>
          <xsd:enumeration value="Imagen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c38085-413c-455a-bf36-609d76e3b506" elementFormDefault="qualified">
    <xsd:import namespace="http://schemas.microsoft.com/office/2006/documentManagement/types"/>
    <xsd:import namespace="http://schemas.microsoft.com/office/infopath/2007/PartnerControls"/>
    <xsd:element name="DLCPolicyLabelValue" ma:index="35" nillable="true" ma:displayName="Etiqueta" ma:description="Almacena el valor actual de la etiqueta." ma:internalName="DLCPolicyLabelValue" ma:readOnly="true">
      <xsd:simpleType>
        <xsd:restriction base="dms:Note">
          <xsd:maxLength value="255"/>
        </xsd:restriction>
      </xsd:simpleType>
    </xsd:element>
    <xsd:element name="DLCPolicyLabelClientValue" ma:index="36" nillable="true" ma:displayName="Valor de etiqueta de cliente" ma:description="Almacena el último valor de etiqueta calculado en el cliente." ma:hidden="true" ma:internalName="DLCPolicyLabelClientValue" ma:readOnly="false">
      <xsd:simpleType>
        <xsd:restriction base="dms:Note"/>
      </xsd:simpleType>
    </xsd:element>
    <xsd:element name="DLCPolicyLabelLock" ma:index="37" nillable="true" ma:displayName="Etiqueta bloqueada" ma:description="Indica si la etiqueta debería actualizarse cuando se modifican las propiedades del elemento." ma:hidden="true" ma:internalName="DLCPolicyLabelLock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2" ma:displayName="Tipo de contenido"/>
        <xsd:element ref="dc:title" maxOccurs="1" ma:index="2" ma:displayName="Título"/>
        <xsd:element ref="dc:subject" minOccurs="0" maxOccurs="1"/>
        <xsd:element ref="dc:description" minOccurs="0" maxOccurs="1"/>
        <xsd:element name="keywords" maxOccurs="1" ma:index="14" ma:displayName="Palabras Claves">
          <xsd:simpleType xmlns:xs="http://www.w3.org/2001/XMLSchema">
            <xsd:restriction base="xsd:string">
              <xsd:minLength value="1"/>
            </xsd:restriction>
          </xsd:simpleType>
        </xsd:element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p:Policy xmlns:p="office.server.policy" id="" local="true">
  <p:Name>Esquema de Publicación</p:Name>
  <p:Description/>
  <p:Statement/>
  <p:PolicyItems>
    <p:PolicyItem featureId="Microsoft.Office.RecordsManagement.PolicyFeatures.PolicyAudit" staticId="0x0101006C70C9CFFF10F647A97BB5C9232AAEE5009FBA39D6F0EFBE46B7DDDC2432460757|-1152541523" UniqueId="d4ea8587-a278-44ed-a4c0-d4c7c9753af1">
      <p:Name>Auditoría</p:Name>
      <p:Description>Audita las acciones de usuario en documentos y enumera elementos en el registro de auditoría.</p:Description>
      <p:CustomData>
        <Audit>
          <Update/>
          <CheckInOut/>
          <DeleteRestore/>
        </Audit>
      </p:CustomData>
    </p:PolicyItem>
    <p:PolicyItem featureId="Microsoft.Office.RecordsManagement.PolicyFeatures.PolicyLabel" staticId="0x0101006C70C9CFFF10F647A97BB5C9232AAEE5009FBA39D6F0EFBE46B7DDDC2432460757|-1050165513" UniqueId="9516b2fc-f6d3-42e3-ad28-7dd574b1dd21">
      <p:Name>Etiquetas</p:Name>
      <p:Description>Genera etiquetas que se pueden insertar en documentos de Microsoft Office para asegurarse de que las propiedades del documento u otra información importante se incluya cuando se impriman los documentos. También se pueden utilizar etiquetas para buscar documentos.</p:Description>
      <p:CustomData>
        <label>
          <properties>
            <width>1.5748031496063</width>
            <height>1.5748031496063</height>
            <justification>Left</justification>
            <lock>True</lock>
          </properties>
          <segment type="literal">Copia Controlada</segment>
        </label>
      </p:CustomData>
    </p:PolicyItem>
  </p:PolicyItems>
</p:Policy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BC400B-5659-4B34-BC5C-3F1A0688E8D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361C8BA-EF93-4160-BF1E-C361B5CDA7FE}">
  <ds:schemaRefs>
    <ds:schemaRef ds:uri="b6565643-c00f-44ce-b5d1-532a85e4382c"/>
    <ds:schemaRef ds:uri="http://purl.org/dc/elements/1.1/"/>
    <ds:schemaRef ds:uri="http://schemas.microsoft.com/office/2006/metadata/properties"/>
    <ds:schemaRef ds:uri="cfd7d055-4c42-4b1a-a19c-7e601acfe3a8"/>
    <ds:schemaRef ds:uri="http://schemas.microsoft.com/sharepoint/v3/fields"/>
    <ds:schemaRef ds:uri="http://schemas.microsoft.com/sharepoint/v3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60c38085-413c-455a-bf36-609d76e3b50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BB91C3F-3DB0-490A-BAF5-AEA52EA170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6565643-c00f-44ce-b5d1-532a85e4382c"/>
    <ds:schemaRef ds:uri="cfd7d055-4c42-4b1a-a19c-7e601acfe3a8"/>
    <ds:schemaRef ds:uri="http://schemas.microsoft.com/sharepoint/v3/fields"/>
    <ds:schemaRef ds:uri="60c38085-413c-455a-bf36-609d76e3b5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93A12D9-249C-41BA-9717-9BB0378FD2E3}">
  <ds:schemaRefs>
    <ds:schemaRef ds:uri="office.server.policy"/>
  </ds:schemaRefs>
</ds:datastoreItem>
</file>

<file path=customXml/itemProps5.xml><?xml version="1.0" encoding="utf-8"?>
<ds:datastoreItem xmlns:ds="http://schemas.openxmlformats.org/officeDocument/2006/customXml" ds:itemID="{01434189-E98C-4049-94F4-E5E94FA779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DATOS</vt:lpstr>
      <vt:lpstr>QUINCENA</vt:lpstr>
      <vt:lpstr>QUINCENA!Área_de_impresión</vt:lpstr>
      <vt:lpstr>PLACA</vt:lpstr>
      <vt:lpstr>VEHICULOS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Control De Combustible</dc:title>
  <dc:creator>Ever Elias Cardenas Ramirez</dc:creator>
  <cp:keywords>Control; Combustible; SGFT15</cp:keywords>
  <cp:lastModifiedBy>lenovo 110</cp:lastModifiedBy>
  <cp:lastPrinted>2016-03-10T19:42:14Z</cp:lastPrinted>
  <dcterms:created xsi:type="dcterms:W3CDTF">2016-02-18T20:36:37Z</dcterms:created>
  <dcterms:modified xsi:type="dcterms:W3CDTF">2024-01-19T20:29:13Z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0x0101006C70C9CFFF10F647A97BB5C9232AAEE5009FBA39D6F0EFBE46B7DDDC2432460757</vt:lpwstr>
  </property>
  <property fmtid="{D5CDD505-2E9C-101B-9397-08002B2CF9AE}" pid="3" name="_dlc_DocIdItemGuid">
    <vt:lpwstr>4147cb5f-bdfb-4ffc-991e-81d1ae60e558</vt:lpwstr>
  </property>
  <property fmtid="{D5CDD505-2E9C-101B-9397-08002B2CF9AE}" pid="4" name="Grupo_Objetivo">
    <vt:lpwstr>Usuarios</vt:lpwstr>
  </property>
  <property fmtid="{D5CDD505-2E9C-101B-9397-08002B2CF9AE}" pid="5" name="Publicado">
    <vt:bool>true</vt:bool>
  </property>
  <property fmtid="{D5CDD505-2E9C-101B-9397-08002B2CF9AE}" pid="6" name="Tematica">
    <vt:lpwstr>Control, Combustible, SGFT15</vt:lpwstr>
  </property>
</Properties>
</file>